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f\DAV Klima 2024\02 Templates\"/>
    </mc:Choice>
  </mc:AlternateContent>
  <xr:revisionPtr revIDLastSave="0" documentId="13_ncr:1_{81542DD3-84B7-49A0-AD51-006ADD873671}" xr6:coauthVersionLast="47" xr6:coauthVersionMax="47" xr10:uidLastSave="{00000000-0000-0000-0000-000000000000}"/>
  <workbookProtection workbookAlgorithmName="SHA-512" workbookHashValue="jUJ9vcFo9ClhHxyVG4MJeLQKvSEg064yCeg1rnHwBeD38eKfmDWk9E6+iZbU5y3NkFLooYhN1lxwHbaK+Vp3rA==" workbookSaltValue="kxFQuoe3t5V3DDewAOJNyw==" workbookSpinCount="100000" lockStructure="1"/>
  <bookViews>
    <workbookView xWindow="-120" yWindow="-120" windowWidth="29040" windowHeight="15840" activeTab="1" xr2:uid="{00000000-000D-0000-FFFF-FFFF00000000}"/>
  </bookViews>
  <sheets>
    <sheet name="0 Anleitung" sheetId="3" r:id="rId1"/>
    <sheet name="1 An+Abreise" sheetId="2" r:id="rId2"/>
    <sheet name="2 Mob vor Ort" sheetId="5" r:id="rId3"/>
    <sheet name="3 Übernacht" sheetId="7" r:id="rId4"/>
    <sheet name="4 AW AnAb" sheetId="1" r:id="rId5"/>
    <sheet name="5 AW vorOrt" sheetId="6" r:id="rId6"/>
    <sheet name="6 AW Übern" sheetId="8" r:id="rId7"/>
    <sheet name="9_sum" sheetId="12" r:id="rId8"/>
    <sheet name="Historie"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 i="2" l="1"/>
  <c r="K45" i="5" l="1"/>
  <c r="K22" i="5"/>
  <c r="K23" i="5"/>
  <c r="K24" i="5"/>
  <c r="K25" i="5"/>
  <c r="K26" i="5"/>
  <c r="K27" i="5"/>
  <c r="K28" i="5"/>
  <c r="K29" i="5"/>
  <c r="K30" i="5"/>
  <c r="K31" i="5"/>
  <c r="K32" i="5"/>
  <c r="K33" i="5"/>
  <c r="K34" i="5"/>
  <c r="K35" i="5"/>
  <c r="K36" i="5"/>
  <c r="K37" i="5"/>
  <c r="K38" i="5"/>
  <c r="K39" i="5"/>
  <c r="K40" i="5"/>
  <c r="K41" i="5"/>
  <c r="K42" i="5"/>
  <c r="K43" i="5"/>
  <c r="K44" i="5"/>
  <c r="AP2" i="12"/>
  <c r="J12" i="6"/>
  <c r="J7" i="6"/>
  <c r="J29" i="8"/>
  <c r="J28" i="8"/>
  <c r="J27" i="8"/>
  <c r="K13" i="5"/>
  <c r="K14" i="5"/>
  <c r="K15" i="5"/>
  <c r="K16" i="5"/>
  <c r="K17" i="5"/>
  <c r="K18" i="5"/>
  <c r="K19" i="5"/>
  <c r="K20" i="5"/>
  <c r="K21" i="5"/>
  <c r="K12" i="5"/>
  <c r="L45" i="7"/>
  <c r="J7" i="8"/>
  <c r="J15" i="8"/>
  <c r="J14" i="8"/>
  <c r="J12" i="8"/>
  <c r="J13" i="8"/>
  <c r="J11" i="8"/>
  <c r="J10" i="8"/>
  <c r="J9" i="8"/>
  <c r="G2" i="12"/>
  <c r="H2" i="12" s="1"/>
  <c r="C2" i="12"/>
  <c r="B2" i="12"/>
  <c r="J15" i="1" l="1"/>
  <c r="J10" i="1"/>
  <c r="J9" i="1"/>
  <c r="J14" i="1"/>
  <c r="J13" i="1"/>
  <c r="J18" i="1"/>
  <c r="H18" i="1"/>
  <c r="J8" i="1"/>
  <c r="J7" i="1"/>
  <c r="J12" i="1"/>
  <c r="O48" i="2"/>
  <c r="O49" i="2"/>
  <c r="O50" i="2"/>
  <c r="O51" i="2"/>
  <c r="O52" i="2"/>
  <c r="O53" i="2"/>
  <c r="O54" i="2"/>
  <c r="O55" i="2"/>
  <c r="O56" i="2"/>
  <c r="J8" i="8"/>
  <c r="L2" i="12"/>
  <c r="K2" i="12"/>
  <c r="J2" i="12" s="1"/>
  <c r="L12" i="7" l="1"/>
  <c r="L13" i="7"/>
  <c r="J24" i="8"/>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H17" i="6"/>
  <c r="C5" i="5"/>
  <c r="H19" i="1"/>
  <c r="L32" i="7"/>
  <c r="L33" i="7"/>
  <c r="L34" i="7"/>
  <c r="L35" i="7"/>
  <c r="L36" i="7"/>
  <c r="L37" i="7"/>
  <c r="L38" i="7"/>
  <c r="L39" i="7"/>
  <c r="L40" i="7"/>
  <c r="L41" i="7"/>
  <c r="L42" i="7"/>
  <c r="L43" i="7"/>
  <c r="L44" i="7"/>
  <c r="AJ2" i="12"/>
  <c r="J17" i="6"/>
  <c r="B18" i="1"/>
  <c r="D18" i="1" s="1"/>
  <c r="D19" i="1"/>
  <c r="X2" i="12"/>
  <c r="L14" i="7"/>
  <c r="L15" i="7"/>
  <c r="L16" i="7"/>
  <c r="L17" i="7"/>
  <c r="L18" i="7"/>
  <c r="L19" i="7"/>
  <c r="L20" i="7"/>
  <c r="L21" i="7"/>
  <c r="L22" i="7"/>
  <c r="L23" i="7"/>
  <c r="L24" i="7"/>
  <c r="L25" i="7"/>
  <c r="L26" i="7"/>
  <c r="L27" i="7"/>
  <c r="L28" i="7"/>
  <c r="L29" i="7"/>
  <c r="L30" i="7"/>
  <c r="L31" i="7"/>
  <c r="A17" i="7"/>
  <c r="A18" i="7"/>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J10" i="6"/>
  <c r="J9" i="6"/>
  <c r="J8" i="6"/>
  <c r="A19" i="2"/>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J13" i="6"/>
  <c r="C4" i="7" l="1"/>
  <c r="AR2" i="12"/>
  <c r="AL2" i="12"/>
  <c r="J15" i="6"/>
  <c r="I9" i="6" s="1"/>
  <c r="C4" i="5"/>
  <c r="H15" i="6"/>
  <c r="H21" i="6" s="1"/>
  <c r="H16" i="8"/>
  <c r="H30" i="8" s="1"/>
  <c r="C5" i="2"/>
  <c r="C6" i="2" s="1"/>
  <c r="D20" i="1"/>
  <c r="I2" i="12" s="1"/>
  <c r="J16" i="8"/>
  <c r="I13" i="8" s="1"/>
  <c r="J30" i="8"/>
  <c r="I28" i="8" s="1"/>
  <c r="H16" i="1"/>
  <c r="H21" i="1" s="1"/>
  <c r="J16" i="1"/>
  <c r="I10" i="6" l="1"/>
  <c r="I13" i="6"/>
  <c r="I7" i="6"/>
  <c r="I8" i="6"/>
  <c r="I12" i="6"/>
  <c r="K21" i="6"/>
  <c r="B21" i="6" s="1"/>
  <c r="D18" i="6" s="1"/>
  <c r="H33" i="8"/>
  <c r="H19" i="8"/>
  <c r="C5" i="7"/>
  <c r="K19" i="8" s="1"/>
  <c r="J32" i="8"/>
  <c r="I11" i="8"/>
  <c r="I14" i="8"/>
  <c r="I9" i="8"/>
  <c r="I7" i="8"/>
  <c r="I10" i="8"/>
  <c r="J18" i="8"/>
  <c r="D18" i="8" s="1"/>
  <c r="I15" i="8"/>
  <c r="I8" i="8"/>
  <c r="I12" i="8"/>
  <c r="I29" i="8"/>
  <c r="I27" i="8"/>
  <c r="K21" i="1"/>
  <c r="K12" i="1" s="1"/>
  <c r="D12" i="1" s="1"/>
  <c r="I15" i="1"/>
  <c r="I8" i="1"/>
  <c r="I14" i="1"/>
  <c r="I9" i="1"/>
  <c r="I10" i="1"/>
  <c r="I12" i="1"/>
  <c r="I13" i="1"/>
  <c r="I7" i="1"/>
  <c r="I15" i="6" l="1"/>
  <c r="K13" i="6"/>
  <c r="D13" i="6" s="1"/>
  <c r="K7" i="6"/>
  <c r="D7" i="6" s="1"/>
  <c r="AF2" i="12" s="1"/>
  <c r="K10" i="6"/>
  <c r="D10" i="6" s="1"/>
  <c r="K9" i="6"/>
  <c r="D9" i="6" s="1"/>
  <c r="K8" i="6"/>
  <c r="D8" i="6" s="1"/>
  <c r="AG2" i="12" s="1"/>
  <c r="K12" i="6"/>
  <c r="D12" i="6" s="1"/>
  <c r="K11" i="6"/>
  <c r="K12" i="8"/>
  <c r="D12" i="8" s="1"/>
  <c r="BC2" i="12" s="1"/>
  <c r="K8" i="8"/>
  <c r="D8" i="8" s="1"/>
  <c r="AY2" i="12" s="1"/>
  <c r="B19" i="8"/>
  <c r="K11" i="8"/>
  <c r="D11" i="8" s="1"/>
  <c r="BB2" i="12" s="1"/>
  <c r="K15" i="8"/>
  <c r="D15" i="8" s="1"/>
  <c r="BF2" i="12" s="1"/>
  <c r="K14" i="8"/>
  <c r="D14" i="8" s="1"/>
  <c r="BE2" i="12" s="1"/>
  <c r="K33" i="8"/>
  <c r="B33" i="8" s="1"/>
  <c r="K7" i="8"/>
  <c r="D7" i="8" s="1"/>
  <c r="AX2" i="12" s="1"/>
  <c r="K13" i="8"/>
  <c r="D13" i="8" s="1"/>
  <c r="BD2" i="12" s="1"/>
  <c r="K10" i="8"/>
  <c r="D10" i="8" s="1"/>
  <c r="BA2" i="12" s="1"/>
  <c r="K24" i="8"/>
  <c r="D24" i="8" s="1"/>
  <c r="D25" i="8" s="1"/>
  <c r="K9" i="8"/>
  <c r="D9" i="8" s="1"/>
  <c r="AZ2" i="12" s="1"/>
  <c r="I16" i="8"/>
  <c r="K15" i="1"/>
  <c r="D15" i="1" s="1"/>
  <c r="S2" i="12"/>
  <c r="K7" i="1"/>
  <c r="D7" i="1" s="1"/>
  <c r="K10" i="1"/>
  <c r="D10" i="1" s="1"/>
  <c r="B21" i="1"/>
  <c r="K9" i="1"/>
  <c r="D9" i="1" s="1"/>
  <c r="K13" i="1"/>
  <c r="D13" i="1" s="1"/>
  <c r="K8" i="1"/>
  <c r="D8" i="1" s="1"/>
  <c r="AM2" i="12" s="1"/>
  <c r="K14" i="1"/>
  <c r="D14" i="1" s="1"/>
  <c r="I30" i="8"/>
  <c r="I16" i="1"/>
  <c r="AH2" i="12" l="1"/>
  <c r="AN2" i="12"/>
  <c r="AI2" i="12"/>
  <c r="AO2" i="12"/>
  <c r="D15" i="6"/>
  <c r="C10" i="6" s="1"/>
  <c r="K15" i="6"/>
  <c r="K16" i="8"/>
  <c r="K27" i="8"/>
  <c r="D27" i="8" s="1"/>
  <c r="BH2" i="12" s="1"/>
  <c r="K28" i="8"/>
  <c r="D28" i="8" s="1"/>
  <c r="BI2" i="12" s="1"/>
  <c r="K29" i="8"/>
  <c r="D29" i="8" s="1"/>
  <c r="BJ2" i="12" s="1"/>
  <c r="P2" i="12"/>
  <c r="V2" i="12"/>
  <c r="D16" i="1"/>
  <c r="C10" i="1" s="1"/>
  <c r="K16" i="1"/>
  <c r="U2" i="12"/>
  <c r="T2" i="12"/>
  <c r="Q2" i="12"/>
  <c r="R2" i="12"/>
  <c r="D16" i="8"/>
  <c r="C8" i="6" l="1"/>
  <c r="C13" i="6"/>
  <c r="C9" i="6"/>
  <c r="C12" i="6"/>
  <c r="C7" i="6"/>
  <c r="D30" i="8"/>
  <c r="C27" i="8" s="1"/>
  <c r="K30" i="8"/>
  <c r="C8" i="1"/>
  <c r="C15" i="1"/>
  <c r="C9" i="1"/>
  <c r="C14" i="1"/>
  <c r="C7" i="1"/>
  <c r="C13" i="1"/>
  <c r="C12" i="1"/>
  <c r="C8" i="8"/>
  <c r="C12" i="8"/>
  <c r="C14" i="8"/>
  <c r="C11" i="8"/>
  <c r="C13" i="8"/>
  <c r="C15" i="8"/>
  <c r="C9" i="8"/>
  <c r="C10" i="8"/>
  <c r="C7" i="8"/>
  <c r="C15" i="6" l="1"/>
  <c r="C29" i="8"/>
  <c r="C28" i="8"/>
  <c r="C16" i="1"/>
  <c r="C16" i="8"/>
  <c r="C3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Dieter</author>
  </authors>
  <commentList>
    <comment ref="L11" authorId="0" shapeId="0" xr:uid="{00000000-0006-0000-0200-000001000000}">
      <text>
        <r>
          <rPr>
            <b/>
            <sz val="9"/>
            <color indexed="81"/>
            <rFont val="Tahoma"/>
            <family val="2"/>
          </rPr>
          <t>Dieter:</t>
        </r>
        <r>
          <rPr>
            <sz val="9"/>
            <color indexed="81"/>
            <rFont val="Tahoma"/>
            <family val="2"/>
          </rPr>
          <t xml:space="preserve">
Anzahl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Dieter</author>
  </authors>
  <commentList>
    <comment ref="N11" authorId="0" shapeId="0" xr:uid="{00000000-0006-0000-0300-000001000000}">
      <text>
        <r>
          <rPr>
            <b/>
            <sz val="9"/>
            <color indexed="81"/>
            <rFont val="Tahoma"/>
            <family val="2"/>
          </rPr>
          <t>Dieter:</t>
        </r>
        <r>
          <rPr>
            <sz val="9"/>
            <color indexed="81"/>
            <rFont val="Tahoma"/>
            <family val="2"/>
          </rPr>
          <t xml:space="preserve">
Serviert: Frühstück, Abendessen und Mittag bzw. Jausenbeutel</t>
        </r>
      </text>
    </comment>
  </commentList>
</comments>
</file>

<file path=xl/sharedStrings.xml><?xml version="1.0" encoding="utf-8"?>
<sst xmlns="http://schemas.openxmlformats.org/spreadsheetml/2006/main" count="563" uniqueCount="319">
  <si>
    <t>Gesamt-Kilometer nach Verkehrsmittel</t>
  </si>
  <si>
    <t>inkl. HOCHRECHNUNG</t>
  </si>
  <si>
    <t>ERFASSTE DATEN</t>
  </si>
  <si>
    <t>HOCHRECHNUNG</t>
  </si>
  <si>
    <t>(erfasste TN + Hochrechnung nicht erfasster TN)</t>
  </si>
  <si>
    <t>erfasste TN</t>
  </si>
  <si>
    <t>nicht erfasster TN</t>
  </si>
  <si>
    <t>Anzahl</t>
  </si>
  <si>
    <t>Prozent</t>
  </si>
  <si>
    <t>Gesamt-km-Zahl
(Hin- und Rückfahrt)</t>
  </si>
  <si>
    <t>km-Zahl (Hin- und Rückfahrt)</t>
  </si>
  <si>
    <t>Fz-km</t>
  </si>
  <si>
    <t>pkm</t>
  </si>
  <si>
    <t>Anzahl TN gesamt</t>
  </si>
  <si>
    <t>Anzahl erfasster TN</t>
  </si>
  <si>
    <t>Anzahl nicht erfasster TN</t>
  </si>
  <si>
    <t>orange Felder berrechnen sich automatisch. Die errechneten Daten müssen in die Datei "5_Rechner Veranstaltungsaktivitäten"/das Bilanzierungstool übertragen werden.</t>
  </si>
  <si>
    <t>Elektro-PKW</t>
  </si>
  <si>
    <t>Reisebus</t>
  </si>
  <si>
    <t>Anzahl Teilnehmende (TN)</t>
  </si>
  <si>
    <t>TN erfasst</t>
  </si>
  <si>
    <t>TN nicht erfasst</t>
  </si>
  <si>
    <r>
      <t>TN gesamt</t>
    </r>
    <r>
      <rPr>
        <sz val="10"/>
        <color indexed="10"/>
        <rFont val="Tahoma"/>
        <family val="2"/>
      </rPr>
      <t>*</t>
    </r>
  </si>
  <si>
    <t>Auf der Veranstaltung zu befüllen</t>
  </si>
  <si>
    <t>Teilnehmende</t>
  </si>
  <si>
    <t>Diesel / Bezin- PKW</t>
  </si>
  <si>
    <t>Plug-In Hybrid</t>
  </si>
  <si>
    <t>Van / Transporter  bis 3,5 t</t>
  </si>
  <si>
    <t>Sektions-Bus</t>
  </si>
  <si>
    <t>Mitfahrer</t>
  </si>
  <si>
    <t>ÖPNV / Regional-Bahn</t>
  </si>
  <si>
    <t>Gesamtstrecke</t>
  </si>
  <si>
    <t>Hin- und Rückfahrt</t>
  </si>
  <si>
    <t xml:space="preserve">Nr. </t>
  </si>
  <si>
    <t>Diesel/Benzin PKW</t>
  </si>
  <si>
    <t>Van/Transporter bis 3,5t</t>
  </si>
  <si>
    <t>Sektionsbus</t>
  </si>
  <si>
    <t>ÖPNV</t>
  </si>
  <si>
    <t>Fernverkehr Zug</t>
  </si>
  <si>
    <t>Biwak</t>
  </si>
  <si>
    <t>Camping</t>
  </si>
  <si>
    <t>DAV-Hütte</t>
  </si>
  <si>
    <t>sonstige Hütten</t>
  </si>
  <si>
    <t>einfaches Hotel / Hostel</t>
  </si>
  <si>
    <t>FeWo</t>
  </si>
  <si>
    <t>Mittelklasse Hotel (3-4 Sterne)</t>
  </si>
  <si>
    <t>Premium Hotel (5 Sterne)</t>
  </si>
  <si>
    <t>Unterkunft</t>
  </si>
  <si>
    <t xml:space="preserve">Mahlzeiten vegan </t>
  </si>
  <si>
    <t>Mahlzeiten vegetarisch</t>
  </si>
  <si>
    <t>Mahlzeiten mit Fleisch</t>
  </si>
  <si>
    <t>Verpflegung</t>
  </si>
  <si>
    <t>Mittelklasse Hotel</t>
  </si>
  <si>
    <t>Premium Hotel</t>
  </si>
  <si>
    <t>Anzahl Übernachtungen</t>
  </si>
  <si>
    <t>Gesamtzahl Übernachtungen</t>
  </si>
  <si>
    <t>Gesamtzahl Mahlzeiten</t>
  </si>
  <si>
    <t>Gesamt</t>
  </si>
  <si>
    <t>Gesamt-Übernachtungen nach Unterkunfts-Art</t>
  </si>
  <si>
    <t>Diesel / Bezin- PKW
Motorrad</t>
  </si>
  <si>
    <t>Fernzug</t>
  </si>
  <si>
    <t>Erfasser der Daten</t>
  </si>
  <si>
    <r>
      <t xml:space="preserve">zurückgelegte Strecke nach Verkehrsmittel (in km) </t>
    </r>
    <r>
      <rPr>
        <b/>
        <sz val="10"/>
        <color indexed="10"/>
        <rFont val="Tahoma"/>
        <family val="2"/>
      </rPr>
      <t>Hin und zurück</t>
    </r>
  </si>
  <si>
    <t>Mahlzeiten vegan</t>
  </si>
  <si>
    <t>Mahölzeiten mit Fleisch</t>
  </si>
  <si>
    <t xml:space="preserve">Anzahl </t>
  </si>
  <si>
    <r>
      <rPr>
        <b/>
        <sz val="11"/>
        <color indexed="8"/>
        <rFont val="Tahoma"/>
        <family val="2"/>
      </rPr>
      <t>Gesamt Mahlzeiten nach Mahlzeiten-Art</t>
    </r>
    <r>
      <rPr>
        <sz val="11"/>
        <color indexed="8"/>
        <rFont val="Tahoma"/>
        <family val="2"/>
      </rPr>
      <t xml:space="preserve"> 
(inkl. Hochrechnung (erfasste TN + Hochrechnung nicht erfasste TN)</t>
    </r>
  </si>
  <si>
    <r>
      <t>Auswertung An- und Abreise gesamt (</t>
    </r>
    <r>
      <rPr>
        <b/>
        <sz val="14"/>
        <color indexed="10"/>
        <rFont val="Tahoma"/>
        <family val="2"/>
      </rPr>
      <t>diese Seite berechnet sich automatisch, bitte nichts ausfüllen</t>
    </r>
    <r>
      <rPr>
        <b/>
        <sz val="14"/>
        <color indexed="8"/>
        <rFont val="Tahoma"/>
        <family val="2"/>
      </rPr>
      <t>)</t>
    </r>
  </si>
  <si>
    <r>
      <t>Auswertung Mobilität vor Ort gesamt (</t>
    </r>
    <r>
      <rPr>
        <b/>
        <sz val="14"/>
        <color indexed="10"/>
        <rFont val="Tahoma"/>
        <family val="2"/>
      </rPr>
      <t>diese Seite berechnet sich automatisch, bitte nichts ausfüllen</t>
    </r>
    <r>
      <rPr>
        <b/>
        <sz val="14"/>
        <color indexed="8"/>
        <rFont val="Tahoma"/>
        <family val="2"/>
      </rPr>
      <t>)</t>
    </r>
  </si>
  <si>
    <r>
      <t>Auswertung Unterkunft gesamt (</t>
    </r>
    <r>
      <rPr>
        <b/>
        <sz val="14"/>
        <color indexed="10"/>
        <rFont val="Tahoma"/>
        <family val="2"/>
      </rPr>
      <t>diese Seite berechnet sich automatisch, bitte nichts ausfüllen</t>
    </r>
    <r>
      <rPr>
        <b/>
        <sz val="14"/>
        <color indexed="8"/>
        <rFont val="Tahoma"/>
        <family val="2"/>
      </rPr>
      <t>)</t>
    </r>
  </si>
  <si>
    <t>Datenerhebung An- und Abreise</t>
  </si>
  <si>
    <t>Datenerhebung Mobilität vor Ort</t>
  </si>
  <si>
    <t>Datenerhebung Übernachtung und Verpflegung</t>
  </si>
  <si>
    <t>Titel der Veranstaltung</t>
  </si>
  <si>
    <t>Ausfüllanleitung</t>
  </si>
  <si>
    <t>Bei Veranstaltungen wird hinsichtlich der Zielgruppe der Veranstaltung unterschieden. Dies hat Auswirkungen darauf in welchem Fall die An- und Abreisemobilität erfasst und bilanziert wird. Es wird unterschieden nach:</t>
  </si>
  <si>
    <t>• Veranstaltungen mit überwiegend interner Zielgruppe (Mitglieder) z.B. Sektionssommerfest, Mitgliederversammlung → An- und Abreisemobilität der Teilnehmenden wird von der veranstaltenden Sektion vollständig erfasst und bilanziert.
• Veranstaltungen mit überwiegend externer Zielgruppe (Öffentlichkeit; Teilnahme unabhängig von Mitgliedschaft) z.B. internationale Wettkämpfe → An- und Abreisemobilität von Besucher*innen wird nicht erfasst und bilanziert, die An- und Abreisemobilität von z.B. Organisationsteam, Referent*innen oder Athlet*innen ist zu erfassen und zu bilanzieren</t>
  </si>
  <si>
    <t>Allgemein:</t>
  </si>
  <si>
    <t>Bei Eintagesveranstaltungen  (Gruppentreffen, Vorträge, Sitzungen) ist in der Regel nur die Lasche 1 (An + Abreise) auszufüllen</t>
  </si>
  <si>
    <t>Version</t>
  </si>
  <si>
    <t>1.0</t>
  </si>
  <si>
    <t>Christoph</t>
  </si>
  <si>
    <t>1.1</t>
  </si>
  <si>
    <t>Dieter</t>
  </si>
  <si>
    <t>Bei Hybrid-Fahrzeugen, wird unterschieden: &lt;=50km  kommt zu Elektro PKW;      &gt;50 km zu Diesel/Benzin PKW</t>
  </si>
  <si>
    <t>Ersterstellung</t>
  </si>
  <si>
    <t xml:space="preserve">TagesVeranstaltung </t>
  </si>
  <si>
    <t>Dauer (Std)</t>
  </si>
  <si>
    <t>Die Lasche 2 (Mobilität vor Ort) und Lasche 3 (Übernacht und Verpflegungen) kommt bei Mehrtagesveranstaltungen zum Einsatz</t>
  </si>
  <si>
    <t>MehrTagesVeranstaltung</t>
  </si>
  <si>
    <t>Davon</t>
  </si>
  <si>
    <t>Tage</t>
  </si>
  <si>
    <t>Dauer der Mehrtage veranstaltung</t>
  </si>
  <si>
    <t>Dauer der 1 Tagveranstalt</t>
  </si>
  <si>
    <t>Stunden</t>
  </si>
  <si>
    <t xml:space="preserve">Anzahl Seilbahn / Lift </t>
  </si>
  <si>
    <t>Fahrrad/ebike/zu Fuß</t>
  </si>
  <si>
    <t>Seilbahnfahrten</t>
  </si>
  <si>
    <t>Seilbahnfahrten pro Person</t>
  </si>
  <si>
    <t>Nächte pro Person</t>
  </si>
  <si>
    <t>nicht erfasst</t>
  </si>
  <si>
    <t>Mahlzeiten</t>
  </si>
  <si>
    <t>Mahlzeiten pro Person</t>
  </si>
  <si>
    <t>1.2</t>
  </si>
  <si>
    <t xml:space="preserve">Auswertung auf 5erChar  optimiert </t>
  </si>
  <si>
    <t>sieh auch Spez: Lücken</t>
  </si>
  <si>
    <t>Auf Veranstaltung befüllen</t>
  </si>
  <si>
    <t xml:space="preserve">Mit dieser Vorgehensweise geht ihr  jeden Konflikt mit dem Datenschutzgesetz aus dem Weg. </t>
  </si>
  <si>
    <t>Tn 01</t>
  </si>
  <si>
    <t>Tn 02</t>
  </si>
  <si>
    <t>Tn 03</t>
  </si>
  <si>
    <t>Tn 04</t>
  </si>
  <si>
    <t>Tn 05</t>
  </si>
  <si>
    <t>Tn 06</t>
  </si>
  <si>
    <t>Tn 07</t>
  </si>
  <si>
    <t>Tn 08</t>
  </si>
  <si>
    <t>Tn 09</t>
  </si>
  <si>
    <t>Tn 10</t>
  </si>
  <si>
    <t>Tn 11</t>
  </si>
  <si>
    <t>Tn 12</t>
  </si>
  <si>
    <t>Tn 13</t>
  </si>
  <si>
    <t>Tn 14</t>
  </si>
  <si>
    <t>Tn 15</t>
  </si>
  <si>
    <t>Tn 16</t>
  </si>
  <si>
    <t>Tn 17</t>
  </si>
  <si>
    <t>Tn 18</t>
  </si>
  <si>
    <t>Tn 19</t>
  </si>
  <si>
    <t>Tn 20</t>
  </si>
  <si>
    <t>Fahrrad/ zu Fuß</t>
  </si>
  <si>
    <t>Fahrrad/Ebike/zu Fuß</t>
  </si>
  <si>
    <r>
      <t xml:space="preserve">zurückgelegte Strecke nach Verkehrsmittel (in km) </t>
    </r>
    <r>
      <rPr>
        <b/>
        <sz val="10"/>
        <color indexed="10"/>
        <rFont val="Tahoma"/>
        <family val="2"/>
      </rPr>
      <t>h</t>
    </r>
    <r>
      <rPr>
        <b/>
        <sz val="10"/>
        <color indexed="10"/>
        <rFont val="Tahoma"/>
        <family val="2"/>
      </rPr>
      <t>in und zurück z</t>
    </r>
    <r>
      <rPr>
        <b/>
        <sz val="10"/>
        <color indexed="8"/>
        <rFont val="Tahoma"/>
        <family val="2"/>
      </rPr>
      <t>um Startpunkt und vom Endpunkt der Tour</t>
    </r>
  </si>
  <si>
    <t xml:space="preserve">1.21  </t>
  </si>
  <si>
    <t>Anleitung wegen Datenschutz und Feld Teilnehmende geändert</t>
  </si>
  <si>
    <t>Im Erfassungschart sollte dann nur noch von Teilnehmer 01, Teilnehmer 02 etc. die Rede sein. Diese Bezeichnung erlaubt keinen Rückschluß auf die Identität der hinter der Zeile stehenden Person. Im Blatt sind die passenden Bezeichnungen wie Tn 01, Tn 02 bereits vorausgefüllt .</t>
  </si>
  <si>
    <t>Ort der Veranstaltung</t>
  </si>
  <si>
    <t>Fahrrad/zu Fuß</t>
  </si>
  <si>
    <t>live seit  3.4.22</t>
  </si>
  <si>
    <t xml:space="preserve">StartDatum </t>
  </si>
  <si>
    <t>Bis datum</t>
  </si>
  <si>
    <t>Tn 21</t>
  </si>
  <si>
    <t>Tn 22</t>
  </si>
  <si>
    <t>Tn 23</t>
  </si>
  <si>
    <t>Tn 24</t>
  </si>
  <si>
    <t>Tn 25</t>
  </si>
  <si>
    <t>Tn 26</t>
  </si>
  <si>
    <t>Tn 27</t>
  </si>
  <si>
    <t>Tn 28</t>
  </si>
  <si>
    <t>Tn 29</t>
  </si>
  <si>
    <t>Tn 30</t>
  </si>
  <si>
    <t>Tn 31</t>
  </si>
  <si>
    <t>Tn 32</t>
  </si>
  <si>
    <t>Tn 33</t>
  </si>
  <si>
    <t>Tn 34</t>
  </si>
  <si>
    <t>L E G E N D E</t>
  </si>
  <si>
    <t>eingeben</t>
  </si>
  <si>
    <t>in diese Zellen</t>
  </si>
  <si>
    <t>Anzahl Zwischen landung</t>
  </si>
  <si>
    <t>Abflug hafen</t>
  </si>
  <si>
    <t>Ziel Flug hafen</t>
  </si>
  <si>
    <t xml:space="preserve">Die Laschen 4, 5 6,7 sind für die Datenerhebung ohne Bedeutung, erleichtern aber die spätere Aggregierung Eurer Einträge </t>
  </si>
  <si>
    <t>Speziell:</t>
  </si>
  <si>
    <t>Dabei auch die erdgebundenen Kilometer auf dem Weg zum Flughafen und die Kilomenter vom Zielflughafen zur Unterkunft nicht vergessen</t>
  </si>
  <si>
    <t>Bei hybriden Veranstaltungen müssen die digitalen Teilnehmer nicht erfasst werden.</t>
  </si>
  <si>
    <t>Flugreisende</t>
  </si>
  <si>
    <t>2.0</t>
  </si>
  <si>
    <t>die Übertragung ins 5er-Blatt stark vereinfacht wird</t>
  </si>
  <si>
    <t>1. Aber bei EintagesVeranstaltungen kommt man mit "Copy und paste" von einem Zellenblock hin (Zeile 10-13, 16-25)</t>
  </si>
  <si>
    <t>2. Mehrtagesveranstaltungen mit "Copy and Paste"  ( Zeile 10-13, 16-48, Zeile 60-63)</t>
  </si>
  <si>
    <t>Nur bei Übernachtungen muß von Hand umgruppiert werden (1. Übernachtung, 2. Übernachtung,...).</t>
  </si>
  <si>
    <t>Die Kontrolle über die Eingaben hat zur Folge, daß die Teilnehmer keine neuen Zeilen für mehr als 34 Teilnehner generieren können.</t>
  </si>
  <si>
    <t>In diesem Fall wäre eine Folgedatei zu erzeugen. Dies in der Anleitung so beschrieben</t>
  </si>
  <si>
    <t>die entsprechende Zeile wurde geleert, da es bei der Mobilität vor Ort der Fernverkehr in der Bilanzierung nicht vorgesehen ist</t>
  </si>
  <si>
    <t>Da mehrere unterschiedliche Formen der Übernachtung  vermutlich selten vorkomment, stecke ich erstmal keine weitere Mühe in das Thema</t>
  </si>
  <si>
    <t>Bei Anreise mit Flugzeug bitte bei Klimaschutz@dav-Frankfurtmain.de separates Template anfordern</t>
  </si>
  <si>
    <t>Wer mehr als 34 Teilnehmer hat, verwende bitte eine zweite, bzw dritte Datei. Gesamtanzahl der Teilnehmer ermittelt</t>
  </si>
  <si>
    <t>das Klimateam über alle eingereichten Dateien hinweg</t>
  </si>
  <si>
    <r>
      <rPr>
        <u/>
        <sz val="11"/>
        <rFont val="Calibri"/>
        <family val="2"/>
        <scheme val="minor"/>
      </rPr>
      <t>Hinweis:</t>
    </r>
    <r>
      <rPr>
        <sz val="11"/>
        <rFont val="Calibri"/>
        <family val="2"/>
        <scheme val="minor"/>
      </rPr>
      <t xml:space="preserve"> Bei welchen Veranstaltungen muss die An- und Abreisemobilität der TN erfasst werden?</t>
    </r>
  </si>
  <si>
    <r>
      <rPr>
        <u/>
        <sz val="11"/>
        <color indexed="8"/>
        <rFont val="Calibri"/>
        <family val="2"/>
        <scheme val="minor"/>
      </rPr>
      <t>Verkehrsmittel:</t>
    </r>
    <r>
      <rPr>
        <sz val="11"/>
        <color indexed="8"/>
        <rFont val="Calibri"/>
        <family val="2"/>
        <scheme val="minor"/>
      </rPr>
      <t xml:space="preserve"> pro Teilnehmer alle Verkehrsmittel auswählen, die genutzt wurden</t>
    </r>
  </si>
  <si>
    <r>
      <rPr>
        <u/>
        <sz val="11"/>
        <color indexed="8"/>
        <rFont val="Calibri"/>
        <family val="2"/>
        <scheme val="minor"/>
      </rPr>
      <t>Fahrgemeinschaften:</t>
    </r>
    <r>
      <rPr>
        <sz val="11"/>
        <color indexed="8"/>
        <rFont val="Calibri"/>
        <family val="2"/>
        <scheme val="minor"/>
      </rPr>
      <t xml:space="preserve"> Bei Fahrgemeinschaften in einem PKW werden die zurückgelegten km des*der Fahrer*in berechnet (=Fahrzeugkilometer). Mitfahrer werden in der Spalte mit den mitgefahrenen Kilometern notiert</t>
    </r>
  </si>
  <si>
    <r>
      <rPr>
        <u/>
        <sz val="11"/>
        <color indexed="8"/>
        <rFont val="Calibri"/>
        <family val="2"/>
        <scheme val="minor"/>
      </rPr>
      <t xml:space="preserve">Teilnehmer: </t>
    </r>
    <r>
      <rPr>
        <sz val="11"/>
        <color indexed="8"/>
        <rFont val="Calibri"/>
        <family val="2"/>
        <scheme val="minor"/>
      </rPr>
      <t xml:space="preserve">Der Name und der Vorname des/der Teilnehmer/in ist später für die Klimabilanz nicht wichtig.  Es ist auch nicht vorgesehen personenbezogene Auswertungen zu machen. Aus diesem Grund bitten wir Euch Personen bei der Erhebung  so zu bezeichnen, daß Ihr sicher seid, daß die Erhebung vollständig ist. </t>
    </r>
  </si>
  <si>
    <t>blau: hier müssen Daten eingegeben werden</t>
  </si>
  <si>
    <t>Im Normalbetrieb sind sie ausgeblendet. Über ein zweites Template für Flugreisen können Flüge in Spalte P bis V erfasst werden</t>
  </si>
  <si>
    <t xml:space="preserve"> In 4_AW werden die Flugreisenden aus 1_An+Ab/Spalte R gezählt. Im Normalbetrieb ist der Wert 0</t>
  </si>
  <si>
    <r>
      <rPr>
        <b/>
        <sz val="11"/>
        <color theme="1"/>
        <rFont val="Calibri"/>
        <family val="2"/>
        <scheme val="minor"/>
      </rPr>
      <t>1</t>
    </r>
    <r>
      <rPr>
        <sz val="11"/>
        <color theme="1"/>
        <rFont val="Calibri"/>
        <family val="2"/>
        <scheme val="minor"/>
      </rPr>
      <t xml:space="preserve">  der Fehler mit dem Fernverkehr bei 5_AW Mob vor Ort  tritt nicht mehr auf</t>
    </r>
  </si>
  <si>
    <r>
      <rPr>
        <b/>
        <sz val="11"/>
        <color theme="1"/>
        <rFont val="Calibri"/>
        <family val="2"/>
        <scheme val="minor"/>
      </rPr>
      <t>2</t>
    </r>
    <r>
      <rPr>
        <sz val="11"/>
        <color theme="1"/>
        <rFont val="Calibri"/>
        <family val="2"/>
        <scheme val="minor"/>
      </rPr>
      <t xml:space="preserve">  Die Summenfelder in den Blättern 1,2,3 sind mit Blattschutz versehen und können dadurch nicht mehr ohne Passwort überschrieben werden.</t>
    </r>
  </si>
  <si>
    <r>
      <rPr>
        <b/>
        <sz val="11"/>
        <color theme="1"/>
        <rFont val="Calibri"/>
        <family val="2"/>
        <scheme val="minor"/>
      </rPr>
      <t>3</t>
    </r>
    <r>
      <rPr>
        <sz val="11"/>
        <color theme="1"/>
        <rFont val="Calibri"/>
        <family val="2"/>
        <scheme val="minor"/>
      </rPr>
      <t xml:space="preserve"> Für Flugreisen gibt es in Blatt 1_An+AB eine Erweiterung in den Spalten P bis V</t>
    </r>
  </si>
  <si>
    <t xml:space="preserve">Leider lässt sich das zweite Template wegen Unverträglichkeit von Blattschutz und Aufklappen der ausgeblendeten Gliederung, nicht vermeiden </t>
  </si>
  <si>
    <r>
      <rPr>
        <b/>
        <sz val="11"/>
        <color theme="1"/>
        <rFont val="Calibri"/>
        <family val="2"/>
        <scheme val="minor"/>
      </rPr>
      <t xml:space="preserve">4 </t>
    </r>
    <r>
      <rPr>
        <sz val="11"/>
        <color theme="1"/>
        <rFont val="Calibri"/>
        <family val="2"/>
        <scheme val="minor"/>
      </rPr>
      <t xml:space="preserve"> Die Auswertungsblätter 4,5,6 sind komplett gesperrt</t>
    </r>
  </si>
  <si>
    <r>
      <rPr>
        <b/>
        <sz val="11"/>
        <color theme="1"/>
        <rFont val="Calibri"/>
        <family val="2"/>
        <scheme val="minor"/>
      </rPr>
      <t xml:space="preserve">5  </t>
    </r>
    <r>
      <rPr>
        <sz val="11"/>
        <color theme="1"/>
        <rFont val="Calibri"/>
        <family val="2"/>
        <scheme val="minor"/>
      </rPr>
      <t>Es gibt ein neues Blatt 7_sum, welches die relevanten Informationen aus Blatt 1, 4, 5 und 6 zusammenstellt, so daß</t>
    </r>
  </si>
  <si>
    <r>
      <rPr>
        <b/>
        <sz val="11"/>
        <color theme="1"/>
        <rFont val="Calibri"/>
        <family val="2"/>
        <scheme val="minor"/>
      </rPr>
      <t>6</t>
    </r>
    <r>
      <rPr>
        <sz val="11"/>
        <color theme="1"/>
        <rFont val="Calibri"/>
        <family val="2"/>
        <scheme val="minor"/>
      </rPr>
      <t xml:space="preserve">  Ganz automatisch geht es nicht, wegen Daten am Anfang (Zeile 5-9 und 14-15), die wir bei uns bisher nicht erfasst haben</t>
    </r>
  </si>
  <si>
    <r>
      <rPr>
        <b/>
        <sz val="11"/>
        <color theme="1"/>
        <rFont val="Calibri"/>
        <family val="2"/>
        <scheme val="minor"/>
      </rPr>
      <t xml:space="preserve">7 </t>
    </r>
    <r>
      <rPr>
        <sz val="11"/>
        <color theme="1"/>
        <rFont val="Calibri"/>
        <family val="2"/>
        <scheme val="minor"/>
      </rPr>
      <t>Flugreisen werden in 7_sum gefüllt (Anzahl Teilnehmer aus 4  exakt)</t>
    </r>
  </si>
  <si>
    <t>Bei  Start, Zielflughafen in 7_Sum immer der erster Teilnehmer aus 1_An+AB</t>
  </si>
  <si>
    <t>Anzahl Segmente werden vom 1. Teilnehmer aus 1_An+AB berechnet (Anzahl Zwischenlandung +1)</t>
  </si>
  <si>
    <t>Auswertungen verbessert</t>
  </si>
  <si>
    <r>
      <rPr>
        <b/>
        <sz val="11"/>
        <color theme="1"/>
        <rFont val="Calibri"/>
        <family val="2"/>
        <scheme val="minor"/>
      </rPr>
      <t>1</t>
    </r>
    <r>
      <rPr>
        <sz val="11"/>
        <color theme="1"/>
        <rFont val="Calibri"/>
        <family val="2"/>
        <scheme val="minor"/>
      </rPr>
      <t xml:space="preserve">  Zählung der Teilnehmer bei 1_Ab+An und 2_Mob vor Ort geändert. </t>
    </r>
  </si>
  <si>
    <t>Um Aggregierte Km pro Zeile zuzulassen, sollen negative Kilometer bei darunterliegenden Teilnehmerzahlen</t>
  </si>
  <si>
    <t>berücksichtigt werden. Hintergrund: Kein rückschluß mehr über gefahrene Kilometer einzelner Personen</t>
  </si>
  <si>
    <t>2.1</t>
  </si>
  <si>
    <t>2.1.1</t>
  </si>
  <si>
    <t>1 Zählung Teilnehmer bei 1 An-Ab korrigiert</t>
  </si>
  <si>
    <t>1 Teilnehmerzahl</t>
  </si>
  <si>
    <t>übernommen von 1 An+Abreise nach 2 Mob vor ort</t>
  </si>
  <si>
    <t>übernommen von 1 An+Abreise nach 3 Übernacht</t>
  </si>
  <si>
    <t>Mahlzeiten a23 neu</t>
  </si>
  <si>
    <t>Mahlzeiten a24 pro Person neu</t>
  </si>
  <si>
    <t>7 sum Angepasst F60</t>
  </si>
  <si>
    <t>2 Verpflegung</t>
  </si>
  <si>
    <t>2.2</t>
  </si>
  <si>
    <t>Kommentar (optional)</t>
  </si>
  <si>
    <t>2.2.1</t>
  </si>
  <si>
    <t xml:space="preserve">1 Lasche 1 </t>
  </si>
  <si>
    <t>Kommentarfeld verbunden , neu formatiert</t>
  </si>
  <si>
    <t>und aus dem Blattschutz rausgenommen</t>
  </si>
  <si>
    <t>2.3</t>
  </si>
  <si>
    <t>9 sum</t>
  </si>
  <si>
    <t>neues Zwischenformat zur Darstellung des gesamtergebnis</t>
  </si>
  <si>
    <t>Leiter</t>
  </si>
  <si>
    <t>Gname</t>
  </si>
  <si>
    <t>VTitel</t>
  </si>
  <si>
    <t>SportArt</t>
  </si>
  <si>
    <t>WDH</t>
  </si>
  <si>
    <t>#Veran</t>
  </si>
  <si>
    <t>Startdatum</t>
  </si>
  <si>
    <t>EndeZraum</t>
  </si>
  <si>
    <t>Dauer</t>
  </si>
  <si>
    <t>#TN</t>
  </si>
  <si>
    <t>Zielort</t>
  </si>
  <si>
    <t>Land</t>
  </si>
  <si>
    <t>Vtyp</t>
  </si>
  <si>
    <t>Privat</t>
  </si>
  <si>
    <t>Dauer final</t>
  </si>
  <si>
    <t>Tn 35</t>
  </si>
  <si>
    <t>Tn 36</t>
  </si>
  <si>
    <t>Tn 37</t>
  </si>
  <si>
    <t>Tn 38</t>
  </si>
  <si>
    <t>Tn 39</t>
  </si>
  <si>
    <t>Tn 40</t>
  </si>
  <si>
    <t>Tn 41</t>
  </si>
  <si>
    <t>Tn 42</t>
  </si>
  <si>
    <t>Tn 43</t>
  </si>
  <si>
    <t>3.1</t>
  </si>
  <si>
    <t>9sum</t>
  </si>
  <si>
    <t>update zwischenformat</t>
  </si>
  <si>
    <t>Gruppe</t>
  </si>
  <si>
    <t>Dauer(Tage)</t>
  </si>
  <si>
    <t>3.2</t>
  </si>
  <si>
    <t>fewo und einfacheshotel formel korrigiert</t>
  </si>
  <si>
    <t>3 und 6</t>
  </si>
  <si>
    <t>privat eingefügt</t>
  </si>
  <si>
    <t>3.2.1</t>
  </si>
  <si>
    <t>Zuordnungen in lasche 6 korrigiert</t>
  </si>
  <si>
    <t>#TN Ges</t>
  </si>
  <si>
    <t>3.2.2</t>
  </si>
  <si>
    <t>spalten reorganisiert für das registerkopieren</t>
  </si>
  <si>
    <t>Dauernklasse</t>
  </si>
  <si>
    <t>a_pkw</t>
  </si>
  <si>
    <t>a_Elektro</t>
  </si>
  <si>
    <t>a_Van</t>
  </si>
  <si>
    <t>a_rad</t>
  </si>
  <si>
    <t>a_ÖPNV</t>
  </si>
  <si>
    <t>a_Fernzug</t>
  </si>
  <si>
    <t>a_Reisebus</t>
  </si>
  <si>
    <t>a_flugkmR_hilfe</t>
  </si>
  <si>
    <t>a_MitfahrKM</t>
  </si>
  <si>
    <t>a_SumAnAbR</t>
  </si>
  <si>
    <t>a_öffikmR</t>
  </si>
  <si>
    <t>a_kfzkmR</t>
  </si>
  <si>
    <t>a_KfzAuslR</t>
  </si>
  <si>
    <t>a_öffi_anteil</t>
  </si>
  <si>
    <t>A_# FlugTN</t>
  </si>
  <si>
    <t>A_#Segmente</t>
  </si>
  <si>
    <t>A_Abflughafen</t>
  </si>
  <si>
    <t>A_Zielflughafen</t>
  </si>
  <si>
    <t>a_flugentf</t>
  </si>
  <si>
    <t>A_flugkm_K</t>
  </si>
  <si>
    <t>A_flugkm_M</t>
  </si>
  <si>
    <t>A_flugkm_L</t>
  </si>
  <si>
    <t>Z_pkw</t>
  </si>
  <si>
    <t>Z_Elektro</t>
  </si>
  <si>
    <t>Z_Van</t>
  </si>
  <si>
    <t>Z_ÖPNV</t>
  </si>
  <si>
    <t>Z_AnzLift</t>
  </si>
  <si>
    <t>Z_#LiftproPersonR</t>
  </si>
  <si>
    <t>Z_Mitfahr_KM</t>
  </si>
  <si>
    <t>Z_kfzkmR</t>
  </si>
  <si>
    <t>z_KfzAuslR</t>
  </si>
  <si>
    <t>z_öffiKmR</t>
  </si>
  <si>
    <t>Z_sumVO</t>
  </si>
  <si>
    <t>Z_Öffi_Anteil</t>
  </si>
  <si>
    <t>U_Privat</t>
  </si>
  <si>
    <t>U_Biwak</t>
  </si>
  <si>
    <t>U_Camping</t>
  </si>
  <si>
    <t>U_HütteDAV</t>
  </si>
  <si>
    <t>U_HütteNoDAV</t>
  </si>
  <si>
    <t>U_Fewo</t>
  </si>
  <si>
    <t>U_Hotel_e</t>
  </si>
  <si>
    <t>U_Hotel_m</t>
  </si>
  <si>
    <t>U_Hotel_p</t>
  </si>
  <si>
    <t>U_NächteGesR</t>
  </si>
  <si>
    <t>V_#vegan</t>
  </si>
  <si>
    <t>V_#veget</t>
  </si>
  <si>
    <t>V_#Fleisch</t>
  </si>
  <si>
    <t>V_#selbst</t>
  </si>
  <si>
    <t>V_#EssenGesR</t>
  </si>
  <si>
    <t>Besitz</t>
  </si>
  <si>
    <t>Ortstyp</t>
  </si>
  <si>
    <t>G_pkw</t>
  </si>
  <si>
    <t>G_Mitf_km</t>
  </si>
  <si>
    <t>G_Öffi</t>
  </si>
  <si>
    <t>G_pkw_Ausl</t>
  </si>
  <si>
    <t>G_öffi_anteil</t>
  </si>
  <si>
    <t>3.2.3</t>
  </si>
  <si>
    <t>5 aw</t>
  </si>
  <si>
    <t>überflüssige beförderung raus</t>
  </si>
  <si>
    <t>6 aw</t>
  </si>
  <si>
    <t>fehler bei Zähler vegann, veget und fleisch korrigiert</t>
  </si>
  <si>
    <t>9_Sum</t>
  </si>
  <si>
    <t>Spalten sxncron mit aktuelle register zum kopieren</t>
  </si>
  <si>
    <t>Version 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</si>
</sst>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d/m/yy;@"/>
  </numFmts>
  <fonts count="32" x14ac:knownFonts="1">
    <font>
      <sz val="11"/>
      <color theme="1"/>
      <name val="Calibri"/>
      <family val="2"/>
      <scheme val="minor"/>
    </font>
    <font>
      <sz val="11"/>
      <name val="Tahoma"/>
      <family val="2"/>
    </font>
    <font>
      <sz val="10"/>
      <color indexed="10"/>
      <name val="Tahoma"/>
      <family val="2"/>
    </font>
    <font>
      <b/>
      <sz val="10"/>
      <name val="Tahoma"/>
      <family val="2"/>
    </font>
    <font>
      <b/>
      <sz val="10"/>
      <color indexed="10"/>
      <name val="Tahoma"/>
      <family val="2"/>
    </font>
    <font>
      <b/>
      <sz val="14"/>
      <color indexed="8"/>
      <name val="Tahoma"/>
      <family val="2"/>
    </font>
    <font>
      <sz val="11"/>
      <color indexed="8"/>
      <name val="Tahoma"/>
      <family val="2"/>
    </font>
    <font>
      <b/>
      <sz val="11"/>
      <color indexed="8"/>
      <name val="Tahoma"/>
      <family val="2"/>
    </font>
    <font>
      <b/>
      <sz val="14"/>
      <color indexed="10"/>
      <name val="Tahoma"/>
      <family val="2"/>
    </font>
    <font>
      <b/>
      <sz val="10"/>
      <color indexed="8"/>
      <name val="Tahoma"/>
      <family val="2"/>
    </font>
    <font>
      <sz val="9"/>
      <color indexed="81"/>
      <name val="Tahoma"/>
      <family val="2"/>
    </font>
    <font>
      <b/>
      <sz val="9"/>
      <color indexed="81"/>
      <name val="Tahoma"/>
      <family val="2"/>
    </font>
    <font>
      <b/>
      <sz val="14"/>
      <color theme="1"/>
      <name val="Tahoma"/>
      <family val="2"/>
    </font>
    <font>
      <sz val="11"/>
      <color theme="1"/>
      <name val="Tahoma"/>
      <family val="2"/>
    </font>
    <font>
      <b/>
      <sz val="11"/>
      <color theme="1"/>
      <name val="Tahoma"/>
      <family val="2"/>
    </font>
    <font>
      <sz val="11"/>
      <color theme="2" tint="-0.499984740745262"/>
      <name val="Tahoma"/>
      <family val="2"/>
    </font>
    <font>
      <b/>
      <sz val="11"/>
      <color theme="2" tint="-0.499984740745262"/>
      <name val="Tahoma"/>
      <family val="2"/>
    </font>
    <font>
      <b/>
      <sz val="11"/>
      <color rgb="FFFF0000"/>
      <name val="Tahoma"/>
      <family val="2"/>
    </font>
    <font>
      <sz val="10"/>
      <color theme="1"/>
      <name val="Tahoma"/>
      <family val="2"/>
    </font>
    <font>
      <b/>
      <sz val="10"/>
      <color theme="1"/>
      <name val="Tahoma"/>
      <family val="2"/>
    </font>
    <font>
      <u/>
      <sz val="11"/>
      <color theme="1"/>
      <name val="Tahoma"/>
      <family val="2"/>
    </font>
    <font>
      <sz val="8"/>
      <name val="Calibri"/>
      <family val="2"/>
      <scheme val="minor"/>
    </font>
    <font>
      <b/>
      <sz val="11"/>
      <color theme="1"/>
      <name val="Calibri"/>
      <family val="2"/>
      <scheme val="minor"/>
    </font>
    <font>
      <sz val="11"/>
      <color theme="1"/>
      <name val="Calibri"/>
      <family val="2"/>
    </font>
    <font>
      <sz val="11"/>
      <name val="Calibri"/>
      <family val="2"/>
      <scheme val="minor"/>
    </font>
    <font>
      <u/>
      <sz val="11"/>
      <name val="Calibri"/>
      <family val="2"/>
      <scheme val="minor"/>
    </font>
    <font>
      <sz val="11"/>
      <color indexed="8"/>
      <name val="Calibri"/>
      <family val="2"/>
      <scheme val="minor"/>
    </font>
    <font>
      <u/>
      <sz val="11"/>
      <color indexed="8"/>
      <name val="Calibri"/>
      <family val="2"/>
      <scheme val="minor"/>
    </font>
    <font>
      <u/>
      <sz val="11"/>
      <color theme="1"/>
      <name val="Calibri"/>
      <family val="2"/>
      <scheme val="minor"/>
    </font>
    <font>
      <sz val="10"/>
      <color rgb="FF000000"/>
      <name val="Arial"/>
      <family val="2"/>
    </font>
    <font>
      <b/>
      <sz val="11"/>
      <color rgb="FF000000"/>
      <name val="Calibri"/>
      <family val="2"/>
    </font>
    <font>
      <sz val="11"/>
      <color rgb="FF000000"/>
      <name val="Calibri"/>
      <family val="2"/>
    </font>
  </fonts>
  <fills count="22">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7" tint="0.59996337778862885"/>
        <bgColor indexed="64"/>
      </patternFill>
    </fill>
    <fill>
      <patternFill patternType="solid">
        <fgColor theme="9" tint="0.599963377788628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CCCCFF"/>
        <bgColor indexed="64"/>
      </patternFill>
    </fill>
    <fill>
      <patternFill patternType="solid">
        <fgColor theme="7" tint="0.79998168889431442"/>
        <bgColor indexed="64"/>
      </patternFill>
    </fill>
    <fill>
      <patternFill patternType="solid">
        <fgColor rgb="FFD4D4D4"/>
        <bgColor indexed="64"/>
      </patternFill>
    </fill>
    <fill>
      <patternFill patternType="solid">
        <fgColor rgb="FFBFBFBF"/>
        <bgColor rgb="FF000000"/>
      </patternFill>
    </fill>
    <fill>
      <patternFill patternType="solid">
        <fgColor rgb="FFE2EFDA"/>
        <bgColor rgb="FF000000"/>
      </patternFill>
    </fill>
    <fill>
      <patternFill patternType="solid">
        <fgColor rgb="FFFFFFCC"/>
        <bgColor rgb="FF000000"/>
      </patternFill>
    </fill>
    <fill>
      <patternFill patternType="solid">
        <fgColor rgb="FFD9E1F2"/>
        <bgColor rgb="FF000000"/>
      </patternFill>
    </fill>
    <fill>
      <patternFill patternType="solid">
        <fgColor rgb="FFFFE699"/>
        <bgColor rgb="FF000000"/>
      </patternFill>
    </fill>
    <fill>
      <patternFill patternType="solid">
        <fgColor rgb="FFF8CBAD"/>
        <bgColor rgb="FFC0C0C0"/>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right/>
      <top style="thin">
        <color rgb="FF000000"/>
      </top>
      <bottom style="thin">
        <color rgb="FFD9D9D9"/>
      </bottom>
      <diagonal/>
    </border>
    <border>
      <left/>
      <right/>
      <top/>
      <bottom style="thin">
        <color rgb="FFD9D9D9"/>
      </bottom>
      <diagonal/>
    </border>
    <border>
      <left style="thin">
        <color indexed="64"/>
      </left>
      <right/>
      <top/>
      <bottom style="thin">
        <color rgb="FFD9D9D9"/>
      </bottom>
      <diagonal/>
    </border>
    <border>
      <left style="thin">
        <color auto="1"/>
      </left>
      <right style="thin">
        <color auto="1"/>
      </right>
      <top/>
      <bottom/>
      <diagonal/>
    </border>
  </borders>
  <cellStyleXfs count="1">
    <xf numFmtId="0" fontId="0" fillId="0" borderId="0"/>
  </cellStyleXfs>
  <cellXfs count="276">
    <xf numFmtId="0" fontId="0" fillId="0" borderId="0" xfId="0"/>
    <xf numFmtId="0" fontId="12" fillId="0" borderId="0" xfId="0" applyFont="1"/>
    <xf numFmtId="0" fontId="13" fillId="0" borderId="0" xfId="0" applyFont="1"/>
    <xf numFmtId="0" fontId="14" fillId="0" borderId="0" xfId="0" applyFont="1"/>
    <xf numFmtId="0" fontId="14"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5" xfId="0" applyFont="1" applyBorder="1"/>
    <xf numFmtId="0" fontId="13" fillId="0" borderId="6" xfId="0" applyFont="1" applyBorder="1"/>
    <xf numFmtId="0" fontId="15" fillId="0" borderId="7" xfId="0" applyFont="1" applyBorder="1"/>
    <xf numFmtId="0" fontId="15" fillId="0" borderId="8" xfId="0" applyFont="1" applyBorder="1"/>
    <xf numFmtId="0" fontId="15" fillId="0" borderId="9" xfId="0" applyFont="1" applyBorder="1"/>
    <xf numFmtId="0" fontId="16" fillId="0" borderId="10" xfId="0" applyFont="1" applyBorder="1"/>
    <xf numFmtId="0" fontId="15" fillId="0" borderId="11" xfId="0" applyFont="1" applyBorder="1"/>
    <xf numFmtId="0" fontId="15" fillId="0" borderId="12" xfId="0" applyFont="1" applyBorder="1"/>
    <xf numFmtId="0" fontId="17" fillId="2" borderId="1" xfId="0" applyFont="1" applyFill="1" applyBorder="1" applyAlignment="1">
      <alignment wrapText="1"/>
    </xf>
    <xf numFmtId="0" fontId="14" fillId="2" borderId="2" xfId="0" applyFont="1" applyFill="1" applyBorder="1"/>
    <xf numFmtId="0" fontId="14" fillId="2" borderId="3" xfId="0" applyFont="1" applyFill="1" applyBorder="1" applyAlignment="1">
      <alignment horizontal="center" wrapText="1"/>
    </xf>
    <xf numFmtId="0" fontId="16" fillId="2" borderId="7" xfId="0" applyFont="1" applyFill="1" applyBorder="1"/>
    <xf numFmtId="0" fontId="16" fillId="2" borderId="8" xfId="0" applyFont="1" applyFill="1" applyBorder="1" applyAlignment="1">
      <alignment wrapText="1"/>
    </xf>
    <xf numFmtId="0" fontId="16" fillId="2" borderId="8" xfId="0" applyFont="1" applyFill="1" applyBorder="1"/>
    <xf numFmtId="0" fontId="16" fillId="2" borderId="9" xfId="0" applyFont="1" applyFill="1" applyBorder="1" applyAlignment="1">
      <alignment horizontal="center" wrapText="1"/>
    </xf>
    <xf numFmtId="0" fontId="13" fillId="2" borderId="13" xfId="0" applyFont="1" applyFill="1" applyBorder="1"/>
    <xf numFmtId="2" fontId="13" fillId="0" borderId="14" xfId="0" applyNumberFormat="1" applyFont="1" applyBorder="1"/>
    <xf numFmtId="9" fontId="13" fillId="0" borderId="15" xfId="0" applyNumberFormat="1" applyFont="1" applyBorder="1" applyAlignment="1">
      <alignment horizontal="right"/>
    </xf>
    <xf numFmtId="0" fontId="18" fillId="0" borderId="0" xfId="0" applyFont="1"/>
    <xf numFmtId="0" fontId="15" fillId="2" borderId="14" xfId="0" applyFont="1" applyFill="1" applyBorder="1"/>
    <xf numFmtId="1" fontId="15" fillId="0" borderId="14" xfId="0" applyNumberFormat="1" applyFont="1" applyBorder="1"/>
    <xf numFmtId="9" fontId="15" fillId="0" borderId="15" xfId="0" applyNumberFormat="1" applyFont="1" applyBorder="1" applyAlignment="1">
      <alignment horizontal="right"/>
    </xf>
    <xf numFmtId="2" fontId="15" fillId="0" borderId="14" xfId="0" applyNumberFormat="1" applyFont="1" applyBorder="1"/>
    <xf numFmtId="2" fontId="13" fillId="0" borderId="16" xfId="0" applyNumberFormat="1" applyFont="1" applyBorder="1"/>
    <xf numFmtId="0" fontId="13" fillId="0" borderId="17" xfId="0" applyFont="1" applyBorder="1"/>
    <xf numFmtId="0" fontId="14" fillId="0" borderId="18" xfId="0" applyFont="1" applyBorder="1"/>
    <xf numFmtId="9" fontId="14" fillId="0" borderId="18" xfId="0" applyNumberFormat="1" applyFont="1" applyBorder="1"/>
    <xf numFmtId="0" fontId="16" fillId="0" borderId="18" xfId="0" applyFont="1" applyBorder="1"/>
    <xf numFmtId="9" fontId="16" fillId="0" borderId="18" xfId="0" applyNumberFormat="1" applyFont="1" applyBorder="1"/>
    <xf numFmtId="2" fontId="16" fillId="0" borderId="18" xfId="0" applyNumberFormat="1" applyFont="1" applyBorder="1"/>
    <xf numFmtId="9" fontId="14" fillId="0" borderId="0" xfId="0" applyNumberFormat="1" applyFont="1"/>
    <xf numFmtId="0" fontId="16" fillId="0" borderId="0" xfId="0" applyFont="1"/>
    <xf numFmtId="9" fontId="16" fillId="0" borderId="0" xfId="0" applyNumberFormat="1" applyFont="1"/>
    <xf numFmtId="0" fontId="16" fillId="0" borderId="19" xfId="0" applyFont="1" applyBorder="1"/>
    <xf numFmtId="2" fontId="16" fillId="0" borderId="20" xfId="0" applyNumberFormat="1" applyFont="1" applyBorder="1"/>
    <xf numFmtId="9" fontId="13" fillId="0" borderId="0" xfId="0" applyNumberFormat="1" applyFont="1"/>
    <xf numFmtId="10" fontId="13" fillId="0" borderId="0" xfId="0" applyNumberFormat="1" applyFont="1"/>
    <xf numFmtId="2" fontId="13" fillId="0" borderId="0" xfId="0" applyNumberFormat="1" applyFont="1"/>
    <xf numFmtId="0" fontId="13" fillId="0" borderId="15" xfId="0" applyFont="1" applyBorder="1"/>
    <xf numFmtId="1" fontId="14" fillId="0" borderId="21" xfId="0" applyNumberFormat="1" applyFont="1" applyBorder="1"/>
    <xf numFmtId="0" fontId="1" fillId="0" borderId="15" xfId="0" applyFont="1" applyBorder="1"/>
    <xf numFmtId="1" fontId="1" fillId="0" borderId="22" xfId="0" applyNumberFormat="1" applyFont="1" applyBorder="1"/>
    <xf numFmtId="0" fontId="15" fillId="0" borderId="22" xfId="0" applyFont="1" applyBorder="1"/>
    <xf numFmtId="0" fontId="13" fillId="0" borderId="22" xfId="0" applyFont="1" applyBorder="1"/>
    <xf numFmtId="0" fontId="15" fillId="0" borderId="0" xfId="0" applyFont="1"/>
    <xf numFmtId="0" fontId="13" fillId="3" borderId="14" xfId="0" applyFont="1" applyFill="1" applyBorder="1" applyAlignment="1">
      <alignment vertical="center"/>
    </xf>
    <xf numFmtId="0" fontId="18" fillId="0" borderId="0" xfId="0" applyFont="1" applyAlignment="1">
      <alignment horizontal="center"/>
    </xf>
    <xf numFmtId="0" fontId="18" fillId="2" borderId="7" xfId="0" applyFont="1" applyFill="1" applyBorder="1" applyAlignment="1">
      <alignment vertical="center"/>
    </xf>
    <xf numFmtId="0" fontId="18" fillId="2" borderId="8" xfId="0" applyFont="1" applyFill="1" applyBorder="1" applyAlignment="1">
      <alignment vertical="center"/>
    </xf>
    <xf numFmtId="0" fontId="18" fillId="2" borderId="20" xfId="0" applyFont="1" applyFill="1" applyBorder="1" applyAlignment="1">
      <alignment vertical="center"/>
    </xf>
    <xf numFmtId="0" fontId="18" fillId="2" borderId="0" xfId="0" applyFont="1" applyFill="1" applyAlignment="1">
      <alignment vertical="center"/>
    </xf>
    <xf numFmtId="0" fontId="18" fillId="2" borderId="10" xfId="0" applyFont="1" applyFill="1" applyBorder="1" applyAlignment="1">
      <alignment vertical="center"/>
    </xf>
    <xf numFmtId="0" fontId="18" fillId="4" borderId="0" xfId="0" applyFont="1" applyFill="1"/>
    <xf numFmtId="0" fontId="18" fillId="5" borderId="14" xfId="0" applyFont="1" applyFill="1" applyBorder="1" applyProtection="1">
      <protection locked="0"/>
    </xf>
    <xf numFmtId="1" fontId="19" fillId="0" borderId="14" xfId="0" applyNumberFormat="1" applyFont="1" applyBorder="1" applyAlignment="1">
      <alignment horizontal="center"/>
    </xf>
    <xf numFmtId="1" fontId="19" fillId="0" borderId="23" xfId="0" applyNumberFormat="1" applyFont="1" applyBorder="1" applyAlignment="1">
      <alignment horizontal="center" vertical="center"/>
    </xf>
    <xf numFmtId="1" fontId="19" fillId="0" borderId="18" xfId="0" applyNumberFormat="1" applyFont="1" applyBorder="1" applyAlignment="1">
      <alignment horizontal="center" vertical="center" wrapText="1"/>
    </xf>
    <xf numFmtId="1" fontId="18" fillId="0" borderId="0" xfId="0" applyNumberFormat="1" applyFont="1" applyAlignment="1">
      <alignment horizontal="right"/>
    </xf>
    <xf numFmtId="1" fontId="18" fillId="4" borderId="0" xfId="0" applyNumberFormat="1" applyFont="1" applyFill="1" applyAlignment="1">
      <alignment horizontal="right"/>
    </xf>
    <xf numFmtId="1" fontId="18" fillId="5" borderId="14" xfId="0" applyNumberFormat="1" applyFont="1" applyFill="1" applyBorder="1" applyAlignment="1" applyProtection="1">
      <alignment horizontal="right"/>
      <protection locked="0"/>
    </xf>
    <xf numFmtId="1" fontId="18" fillId="6" borderId="14" xfId="0" applyNumberFormat="1" applyFont="1" applyFill="1" applyBorder="1" applyAlignment="1" applyProtection="1">
      <alignment horizontal="right"/>
      <protection locked="0"/>
    </xf>
    <xf numFmtId="1" fontId="0" fillId="0" borderId="0" xfId="0" applyNumberFormat="1" applyAlignment="1">
      <alignment horizontal="right"/>
    </xf>
    <xf numFmtId="1" fontId="19" fillId="0" borderId="14" xfId="0" applyNumberFormat="1" applyFont="1" applyBorder="1" applyAlignment="1">
      <alignment horizontal="center" vertical="center" wrapText="1"/>
    </xf>
    <xf numFmtId="0" fontId="18" fillId="5" borderId="14" xfId="0" applyNumberFormat="1" applyFont="1" applyFill="1" applyBorder="1" applyAlignment="1" applyProtection="1">
      <alignment horizontal="right"/>
      <protection locked="0"/>
    </xf>
    <xf numFmtId="1" fontId="0" fillId="0" borderId="0" xfId="0" applyNumberFormat="1"/>
    <xf numFmtId="1" fontId="18" fillId="0" borderId="0" xfId="0" applyNumberFormat="1" applyFont="1" applyFill="1" applyBorder="1" applyAlignment="1">
      <alignment horizontal="right"/>
    </xf>
    <xf numFmtId="1" fontId="18" fillId="0" borderId="0" xfId="0" applyNumberFormat="1" applyFont="1" applyFill="1" applyBorder="1" applyAlignment="1">
      <alignment horizontal="right" vertical="center"/>
    </xf>
    <xf numFmtId="1" fontId="14" fillId="0" borderId="0" xfId="0" applyNumberFormat="1" applyFont="1" applyFill="1" applyBorder="1" applyAlignment="1" applyProtection="1">
      <alignment horizontal="right" vertical="center"/>
      <protection locked="0"/>
    </xf>
    <xf numFmtId="1" fontId="18" fillId="0" borderId="0" xfId="0" applyNumberFormat="1" applyFont="1" applyFill="1" applyAlignment="1">
      <alignment horizontal="right"/>
    </xf>
    <xf numFmtId="1" fontId="17" fillId="0" borderId="0" xfId="0" applyNumberFormat="1" applyFont="1" applyFill="1" applyBorder="1" applyAlignment="1">
      <alignment horizontal="right" vertical="center"/>
    </xf>
    <xf numFmtId="0" fontId="18" fillId="0" borderId="0" xfId="0" applyFont="1" applyFill="1" applyBorder="1" applyAlignment="1">
      <alignment vertical="center"/>
    </xf>
    <xf numFmtId="0" fontId="18" fillId="2" borderId="11" xfId="0" applyFont="1" applyFill="1" applyBorder="1" applyAlignment="1">
      <alignment vertical="center"/>
    </xf>
    <xf numFmtId="1" fontId="14" fillId="5" borderId="14" xfId="0" applyNumberFormat="1" applyFont="1" applyFill="1" applyBorder="1" applyAlignment="1" applyProtection="1">
      <alignment horizontal="right" vertical="center"/>
      <protection locked="0"/>
    </xf>
    <xf numFmtId="1" fontId="15" fillId="0" borderId="23" xfId="0" applyNumberFormat="1" applyFont="1" applyBorder="1"/>
    <xf numFmtId="0" fontId="15" fillId="0" borderId="0" xfId="0" applyFont="1" applyBorder="1"/>
    <xf numFmtId="0" fontId="16" fillId="0" borderId="14" xfId="0" applyFont="1" applyBorder="1"/>
    <xf numFmtId="1" fontId="13" fillId="0" borderId="21" xfId="0" applyNumberFormat="1" applyFont="1" applyBorder="1"/>
    <xf numFmtId="0" fontId="13" fillId="0" borderId="0" xfId="0" applyFont="1" applyBorder="1"/>
    <xf numFmtId="0" fontId="15" fillId="0" borderId="23" xfId="0" applyFont="1" applyBorder="1"/>
    <xf numFmtId="1" fontId="14" fillId="3" borderId="24" xfId="0" applyNumberFormat="1" applyFont="1" applyFill="1" applyBorder="1"/>
    <xf numFmtId="1" fontId="14" fillId="0" borderId="25" xfId="0" applyNumberFormat="1" applyFont="1" applyBorder="1"/>
    <xf numFmtId="0" fontId="14" fillId="0" borderId="0" xfId="0" applyFont="1" applyBorder="1"/>
    <xf numFmtId="1" fontId="19" fillId="0" borderId="14" xfId="0" applyNumberFormat="1" applyFont="1" applyBorder="1" applyAlignment="1">
      <alignment horizontal="center"/>
    </xf>
    <xf numFmtId="1" fontId="16" fillId="0" borderId="14" xfId="0" applyNumberFormat="1" applyFont="1" applyBorder="1"/>
    <xf numFmtId="1" fontId="13" fillId="3" borderId="14" xfId="0" applyNumberFormat="1" applyFont="1" applyFill="1" applyBorder="1" applyAlignment="1">
      <alignment vertical="center"/>
    </xf>
    <xf numFmtId="0" fontId="16" fillId="0" borderId="0" xfId="0" applyFont="1" applyBorder="1"/>
    <xf numFmtId="0" fontId="13" fillId="0" borderId="14" xfId="0" applyFont="1" applyBorder="1"/>
    <xf numFmtId="0" fontId="14" fillId="0" borderId="14" xfId="0" applyFont="1" applyBorder="1"/>
    <xf numFmtId="9" fontId="14" fillId="0" borderId="14" xfId="0" applyNumberFormat="1" applyFont="1" applyBorder="1"/>
    <xf numFmtId="164" fontId="14" fillId="0" borderId="14" xfId="0" applyNumberFormat="1" applyFont="1" applyBorder="1"/>
    <xf numFmtId="1" fontId="18" fillId="0" borderId="14" xfId="0" applyNumberFormat="1" applyFont="1" applyFill="1" applyBorder="1" applyAlignment="1">
      <alignment horizontal="left" vertical="center"/>
    </xf>
    <xf numFmtId="0" fontId="0" fillId="0" borderId="14" xfId="0" applyBorder="1" applyAlignment="1">
      <alignment horizontal="left" vertical="center"/>
    </xf>
    <xf numFmtId="1" fontId="13" fillId="0" borderId="14" xfId="0" applyNumberFormat="1" applyFont="1" applyFill="1" applyBorder="1" applyAlignment="1" applyProtection="1">
      <alignment horizontal="left" vertical="center"/>
      <protection locked="0"/>
    </xf>
    <xf numFmtId="1" fontId="3" fillId="4" borderId="0" xfId="0" applyNumberFormat="1" applyFont="1" applyFill="1" applyAlignment="1">
      <alignment horizontal="right"/>
    </xf>
    <xf numFmtId="0" fontId="13" fillId="7" borderId="1" xfId="0" applyFont="1" applyFill="1" applyBorder="1"/>
    <xf numFmtId="0" fontId="13" fillId="7" borderId="2" xfId="0" applyFont="1" applyFill="1" applyBorder="1"/>
    <xf numFmtId="0" fontId="13" fillId="7" borderId="2" xfId="0" applyFont="1" applyFill="1" applyBorder="1" applyAlignment="1">
      <alignment vertical="center"/>
    </xf>
    <xf numFmtId="0" fontId="13" fillId="7" borderId="3" xfId="0" applyFont="1" applyFill="1" applyBorder="1"/>
    <xf numFmtId="0" fontId="13" fillId="7" borderId="17" xfId="0" applyFont="1" applyFill="1" applyBorder="1"/>
    <xf numFmtId="0" fontId="14" fillId="7" borderId="0" xfId="0" applyFont="1" applyFill="1" applyBorder="1" applyAlignment="1">
      <alignment vertical="center"/>
    </xf>
    <xf numFmtId="0" fontId="13" fillId="7" borderId="0" xfId="0" applyFont="1" applyFill="1" applyBorder="1" applyAlignment="1">
      <alignment vertical="center"/>
    </xf>
    <xf numFmtId="0" fontId="13" fillId="7" borderId="26" xfId="0" applyFont="1" applyFill="1" applyBorder="1"/>
    <xf numFmtId="0" fontId="13" fillId="5" borderId="0" xfId="0" applyFont="1" applyFill="1" applyBorder="1" applyAlignment="1">
      <alignment vertical="center"/>
    </xf>
    <xf numFmtId="0" fontId="13" fillId="7" borderId="17" xfId="0" applyFont="1" applyFill="1" applyBorder="1" applyAlignment="1">
      <alignment vertical="center"/>
    </xf>
    <xf numFmtId="0" fontId="0" fillId="7" borderId="17" xfId="0" applyFill="1" applyBorder="1" applyAlignment="1">
      <alignment vertical="center"/>
    </xf>
    <xf numFmtId="0" fontId="0" fillId="7" borderId="0" xfId="0" applyFill="1" applyBorder="1" applyAlignment="1">
      <alignment vertical="center"/>
    </xf>
    <xf numFmtId="0" fontId="0" fillId="7" borderId="26" xfId="0" applyFill="1" applyBorder="1"/>
    <xf numFmtId="0" fontId="0" fillId="7" borderId="17" xfId="0" applyFill="1" applyBorder="1"/>
    <xf numFmtId="0" fontId="0" fillId="7" borderId="0" xfId="0" applyFill="1" applyBorder="1"/>
    <xf numFmtId="0" fontId="0" fillId="7" borderId="26" xfId="0" applyFill="1" applyBorder="1" applyAlignment="1">
      <alignment wrapText="1"/>
    </xf>
    <xf numFmtId="14" fontId="0" fillId="0" borderId="0" xfId="0" applyNumberFormat="1"/>
    <xf numFmtId="49" fontId="0" fillId="0" borderId="0" xfId="0" applyNumberFormat="1"/>
    <xf numFmtId="0" fontId="13" fillId="0" borderId="22" xfId="0" applyFont="1" applyBorder="1" applyAlignment="1">
      <alignment wrapText="1"/>
    </xf>
    <xf numFmtId="0" fontId="19" fillId="0" borderId="14" xfId="0" applyFont="1" applyBorder="1" applyAlignment="1">
      <alignment horizontal="center"/>
    </xf>
    <xf numFmtId="1" fontId="3" fillId="4" borderId="0" xfId="0" applyNumberFormat="1" applyFont="1" applyFill="1" applyAlignment="1">
      <alignment horizontal="right"/>
    </xf>
    <xf numFmtId="0" fontId="13" fillId="0" borderId="0" xfId="0" applyFont="1" applyBorder="1" applyAlignment="1">
      <alignment wrapText="1"/>
    </xf>
    <xf numFmtId="1" fontId="13" fillId="0" borderId="0" xfId="0" applyNumberFormat="1" applyFont="1" applyFill="1" applyBorder="1" applyAlignment="1" applyProtection="1">
      <alignment horizontal="right" vertical="center"/>
      <protection locked="0"/>
    </xf>
    <xf numFmtId="1" fontId="0" fillId="0" borderId="0" xfId="0" applyNumberFormat="1" applyAlignment="1">
      <alignment horizontal="left"/>
    </xf>
    <xf numFmtId="2" fontId="16" fillId="0" borderId="0" xfId="0" applyNumberFormat="1" applyFont="1" applyBorder="1"/>
    <xf numFmtId="1" fontId="14" fillId="0" borderId="0" xfId="0" applyNumberFormat="1" applyFont="1" applyBorder="1"/>
    <xf numFmtId="165" fontId="14" fillId="0" borderId="0" xfId="0" applyNumberFormat="1" applyFont="1" applyBorder="1"/>
    <xf numFmtId="9" fontId="14" fillId="0" borderId="0" xfId="0" applyNumberFormat="1" applyFont="1" applyBorder="1"/>
    <xf numFmtId="9" fontId="16" fillId="0" borderId="0" xfId="0" applyNumberFormat="1" applyFont="1" applyBorder="1"/>
    <xf numFmtId="2" fontId="16" fillId="0" borderId="19" xfId="0" applyNumberFormat="1" applyFont="1" applyBorder="1"/>
    <xf numFmtId="164" fontId="14" fillId="0" borderId="0" xfId="0" applyNumberFormat="1" applyFont="1" applyBorder="1"/>
    <xf numFmtId="1" fontId="16" fillId="0" borderId="0" xfId="0" applyNumberFormat="1" applyFont="1" applyBorder="1"/>
    <xf numFmtId="0" fontId="0" fillId="0" borderId="0" xfId="0" applyBorder="1" applyAlignment="1"/>
    <xf numFmtId="0" fontId="1" fillId="0" borderId="0" xfId="0" applyFont="1" applyBorder="1"/>
    <xf numFmtId="1" fontId="1" fillId="0" borderId="0" xfId="0" applyNumberFormat="1" applyFont="1" applyBorder="1"/>
    <xf numFmtId="1" fontId="13" fillId="0" borderId="0" xfId="0" applyNumberFormat="1" applyFont="1" applyBorder="1"/>
    <xf numFmtId="0" fontId="16" fillId="4" borderId="0" xfId="0" applyFont="1" applyFill="1" applyBorder="1"/>
    <xf numFmtId="1" fontId="16" fillId="4" borderId="0" xfId="0" applyNumberFormat="1" applyFont="1" applyFill="1" applyBorder="1"/>
    <xf numFmtId="9" fontId="16" fillId="4" borderId="0" xfId="0" applyNumberFormat="1" applyFont="1" applyFill="1" applyBorder="1"/>
    <xf numFmtId="2" fontId="16" fillId="4" borderId="19" xfId="0" applyNumberFormat="1" applyFont="1" applyFill="1" applyBorder="1"/>
    <xf numFmtId="0" fontId="15" fillId="4" borderId="14" xfId="0" applyFont="1" applyFill="1" applyBorder="1"/>
    <xf numFmtId="0" fontId="16" fillId="4" borderId="14" xfId="0" applyFont="1" applyFill="1" applyBorder="1"/>
    <xf numFmtId="0" fontId="13" fillId="4" borderId="17" xfId="0" applyFont="1" applyFill="1" applyBorder="1"/>
    <xf numFmtId="0" fontId="14" fillId="4" borderId="0" xfId="0" applyFont="1" applyFill="1" applyBorder="1"/>
    <xf numFmtId="9" fontId="14" fillId="4" borderId="0" xfId="0" applyNumberFormat="1" applyFont="1" applyFill="1" applyBorder="1"/>
    <xf numFmtId="164" fontId="14" fillId="4" borderId="0" xfId="0" applyNumberFormat="1" applyFont="1" applyFill="1" applyBorder="1"/>
    <xf numFmtId="1" fontId="14" fillId="5" borderId="15" xfId="0" applyNumberFormat="1" applyFont="1" applyFill="1" applyBorder="1" applyAlignment="1" applyProtection="1">
      <alignment horizontal="left" vertical="center"/>
      <protection locked="0"/>
    </xf>
    <xf numFmtId="2" fontId="0" fillId="0" borderId="0" xfId="0" applyNumberFormat="1"/>
    <xf numFmtId="1" fontId="0" fillId="0" borderId="0" xfId="0" applyNumberFormat="1" applyAlignment="1">
      <alignment horizontal="left"/>
    </xf>
    <xf numFmtId="1" fontId="18" fillId="8" borderId="14" xfId="0" applyNumberFormat="1" applyFont="1" applyFill="1" applyBorder="1" applyAlignment="1">
      <alignment horizontal="right" vertical="center"/>
    </xf>
    <xf numFmtId="0" fontId="13" fillId="7" borderId="0" xfId="0" applyFont="1" applyFill="1" applyBorder="1" applyAlignment="1">
      <alignment horizontal="left" vertical="top" wrapText="1"/>
    </xf>
    <xf numFmtId="1" fontId="18" fillId="0" borderId="0" xfId="0" applyNumberFormat="1" applyFont="1" applyAlignment="1">
      <alignment horizontal="left"/>
    </xf>
    <xf numFmtId="1" fontId="14" fillId="5" borderId="22" xfId="0" applyNumberFormat="1" applyFont="1" applyFill="1" applyBorder="1" applyAlignment="1" applyProtection="1">
      <alignment horizontal="left" vertical="center"/>
      <protection locked="0"/>
    </xf>
    <xf numFmtId="1" fontId="14" fillId="5" borderId="21" xfId="0" applyNumberFormat="1" applyFont="1" applyFill="1" applyBorder="1" applyAlignment="1" applyProtection="1">
      <alignment horizontal="left" vertical="center"/>
      <protection locked="0"/>
    </xf>
    <xf numFmtId="1" fontId="0" fillId="9" borderId="0" xfId="0" applyNumberFormat="1" applyFill="1" applyAlignment="1">
      <alignment horizontal="right"/>
    </xf>
    <xf numFmtId="1" fontId="18" fillId="9" borderId="0" xfId="0" applyNumberFormat="1" applyFont="1" applyFill="1" applyAlignment="1">
      <alignment horizontal="left"/>
    </xf>
    <xf numFmtId="1" fontId="18" fillId="6" borderId="14" xfId="0" applyNumberFormat="1" applyFont="1" applyFill="1" applyBorder="1" applyAlignment="1" applyProtection="1">
      <alignment horizontal="left"/>
      <protection locked="0"/>
    </xf>
    <xf numFmtId="1" fontId="19" fillId="0" borderId="0" xfId="0" applyNumberFormat="1" applyFont="1" applyFill="1" applyBorder="1" applyAlignment="1">
      <alignment horizontal="center" vertical="center" wrapText="1"/>
    </xf>
    <xf numFmtId="0" fontId="20" fillId="7" borderId="0" xfId="0" applyFont="1" applyFill="1" applyBorder="1" applyAlignment="1">
      <alignment horizontal="left" vertical="top" wrapText="1"/>
    </xf>
    <xf numFmtId="0" fontId="0" fillId="0" borderId="17" xfId="0" applyBorder="1"/>
    <xf numFmtId="0" fontId="0" fillId="0" borderId="0" xfId="0" applyBorder="1"/>
    <xf numFmtId="0" fontId="0" fillId="0" borderId="26" xfId="0" applyBorder="1"/>
    <xf numFmtId="0" fontId="0" fillId="0" borderId="4" xfId="0" applyBorder="1"/>
    <xf numFmtId="0" fontId="0" fillId="0" borderId="5" xfId="0" applyBorder="1"/>
    <xf numFmtId="0" fontId="0" fillId="0" borderId="6" xfId="0" applyBorder="1"/>
    <xf numFmtId="0" fontId="15" fillId="10" borderId="0" xfId="0" applyFont="1" applyFill="1" applyBorder="1"/>
    <xf numFmtId="0" fontId="16" fillId="10" borderId="14" xfId="0" applyFont="1" applyFill="1" applyBorder="1"/>
    <xf numFmtId="0" fontId="0" fillId="0" borderId="0" xfId="0" applyAlignment="1">
      <alignment horizontal="left" vertical="center" indent="2"/>
    </xf>
    <xf numFmtId="0" fontId="0" fillId="0" borderId="0" xfId="0" applyAlignment="1">
      <alignment horizontal="left" vertical="center"/>
    </xf>
    <xf numFmtId="2" fontId="0" fillId="0" borderId="0" xfId="0" applyNumberFormat="1" applyBorder="1" applyAlignment="1"/>
    <xf numFmtId="0" fontId="0" fillId="4" borderId="0" xfId="0" applyFill="1" applyBorder="1" applyAlignment="1"/>
    <xf numFmtId="49" fontId="0" fillId="0" borderId="0" xfId="0" quotePrefix="1" applyNumberFormat="1"/>
    <xf numFmtId="0" fontId="0" fillId="0" borderId="0" xfId="0" quotePrefix="1"/>
    <xf numFmtId="0" fontId="0" fillId="12" borderId="0" xfId="0" applyFill="1"/>
    <xf numFmtId="0" fontId="0" fillId="12" borderId="0" xfId="0" applyFill="1" applyAlignment="1">
      <alignment horizontal="center"/>
    </xf>
    <xf numFmtId="0" fontId="0" fillId="12" borderId="0" xfId="0" applyFill="1" applyAlignment="1">
      <alignment horizontal="left"/>
    </xf>
    <xf numFmtId="0" fontId="0" fillId="12" borderId="0" xfId="0" applyFill="1" applyAlignment="1">
      <alignment horizontal="right" wrapText="1"/>
    </xf>
    <xf numFmtId="0" fontId="0" fillId="12" borderId="11" xfId="0" applyFill="1" applyBorder="1"/>
    <xf numFmtId="0" fontId="13" fillId="4" borderId="0" xfId="0" applyFont="1" applyFill="1"/>
    <xf numFmtId="9" fontId="13" fillId="4" borderId="0" xfId="0" applyNumberFormat="1" applyFont="1" applyFill="1"/>
    <xf numFmtId="0" fontId="13" fillId="7" borderId="0" xfId="0" applyFont="1" applyFill="1" applyBorder="1"/>
    <xf numFmtId="165" fontId="14" fillId="7" borderId="0" xfId="0" applyNumberFormat="1" applyFont="1" applyFill="1" applyAlignment="1">
      <alignment horizontal="right"/>
    </xf>
    <xf numFmtId="1" fontId="14" fillId="7" borderId="0" xfId="0" applyNumberFormat="1" applyFont="1" applyFill="1" applyBorder="1" applyAlignment="1">
      <alignment horizontal="right"/>
    </xf>
    <xf numFmtId="1" fontId="14" fillId="5" borderId="22" xfId="0" applyNumberFormat="1" applyFont="1" applyFill="1" applyBorder="1" applyAlignment="1" applyProtection="1">
      <alignment vertical="center"/>
      <protection locked="0"/>
    </xf>
    <xf numFmtId="1" fontId="14" fillId="5" borderId="21" xfId="0" applyNumberFormat="1" applyFont="1" applyFill="1" applyBorder="1" applyAlignment="1" applyProtection="1">
      <alignment vertical="center"/>
      <protection locked="0"/>
    </xf>
    <xf numFmtId="0" fontId="0" fillId="0" borderId="0" xfId="0" applyAlignment="1">
      <alignment horizontal="right"/>
    </xf>
    <xf numFmtId="14" fontId="14" fillId="5" borderId="22" xfId="0" applyNumberFormat="1" applyFont="1" applyFill="1" applyBorder="1" applyAlignment="1" applyProtection="1">
      <alignment vertical="center"/>
      <protection locked="0"/>
    </xf>
    <xf numFmtId="14" fontId="14" fillId="5" borderId="21" xfId="0" applyNumberFormat="1" applyFont="1" applyFill="1" applyBorder="1" applyAlignment="1" applyProtection="1">
      <alignment vertical="center"/>
      <protection locked="0"/>
    </xf>
    <xf numFmtId="14" fontId="0" fillId="13" borderId="0" xfId="0" applyNumberFormat="1" applyFill="1"/>
    <xf numFmtId="1" fontId="18" fillId="0" borderId="0" xfId="0" quotePrefix="1" applyNumberFormat="1" applyFont="1" applyAlignment="1">
      <alignment horizontal="right"/>
    </xf>
    <xf numFmtId="1" fontId="0" fillId="14" borderId="0" xfId="0" applyNumberFormat="1" applyFill="1"/>
    <xf numFmtId="0" fontId="0" fillId="14" borderId="0" xfId="0" applyFill="1"/>
    <xf numFmtId="14" fontId="0" fillId="14" borderId="0" xfId="0" applyNumberFormat="1" applyFill="1"/>
    <xf numFmtId="0" fontId="0" fillId="14" borderId="0" xfId="0" applyFill="1" applyAlignment="1">
      <alignment horizontal="right"/>
    </xf>
    <xf numFmtId="2" fontId="0" fillId="14" borderId="0" xfId="0" applyNumberFormat="1" applyFill="1"/>
    <xf numFmtId="0" fontId="18" fillId="2" borderId="0" xfId="0" applyFont="1" applyFill="1" applyBorder="1" applyAlignment="1">
      <alignment vertical="center"/>
    </xf>
    <xf numFmtId="1" fontId="14" fillId="5" borderId="0" xfId="0" applyNumberFormat="1" applyFont="1" applyFill="1" applyBorder="1" applyAlignment="1" applyProtection="1">
      <alignment horizontal="right" vertical="center"/>
      <protection locked="0"/>
    </xf>
    <xf numFmtId="1" fontId="0" fillId="0" borderId="21" xfId="0" applyNumberFormat="1" applyBorder="1" applyAlignment="1">
      <alignment horizontal="right"/>
    </xf>
    <xf numFmtId="166" fontId="14" fillId="5" borderId="15" xfId="0" applyNumberFormat="1" applyFont="1" applyFill="1" applyBorder="1" applyAlignment="1" applyProtection="1">
      <alignment horizontal="left" vertical="center"/>
      <protection locked="0"/>
    </xf>
    <xf numFmtId="1" fontId="19" fillId="5" borderId="14" xfId="0" applyNumberFormat="1" applyFont="1" applyFill="1" applyBorder="1" applyAlignment="1" applyProtection="1">
      <alignment horizontal="right"/>
      <protection locked="0"/>
    </xf>
    <xf numFmtId="1" fontId="0" fillId="0" borderId="15" xfId="0" applyNumberFormat="1" applyBorder="1" applyAlignment="1">
      <alignment horizontal="left"/>
    </xf>
    <xf numFmtId="1" fontId="19" fillId="0" borderId="7" xfId="0" applyNumberFormat="1" applyFont="1" applyBorder="1" applyAlignment="1">
      <alignment horizontal="center" vertical="center"/>
    </xf>
    <xf numFmtId="1" fontId="19" fillId="0" borderId="8" xfId="0" applyNumberFormat="1" applyFont="1" applyBorder="1" applyAlignment="1">
      <alignment horizontal="center" vertical="center"/>
    </xf>
    <xf numFmtId="1" fontId="19" fillId="0" borderId="9" xfId="0" applyNumberFormat="1" applyFont="1" applyBorder="1" applyAlignment="1">
      <alignment horizontal="center" vertical="center"/>
    </xf>
    <xf numFmtId="1" fontId="19" fillId="0" borderId="15" xfId="0" applyNumberFormat="1" applyFont="1" applyBorder="1" applyAlignment="1"/>
    <xf numFmtId="0" fontId="0" fillId="0" borderId="22" xfId="0" applyBorder="1" applyAlignment="1"/>
    <xf numFmtId="0" fontId="0" fillId="0" borderId="21" xfId="0" applyBorder="1" applyAlignment="1"/>
    <xf numFmtId="0" fontId="18" fillId="4" borderId="0" xfId="0" applyFont="1" applyFill="1" applyAlignment="1">
      <alignment horizontal="center"/>
    </xf>
    <xf numFmtId="1" fontId="0" fillId="0" borderId="14" xfId="0" applyNumberFormat="1" applyBorder="1" applyAlignment="1">
      <alignment horizontal="right"/>
    </xf>
    <xf numFmtId="16" fontId="0" fillId="0" borderId="0" xfId="0" applyNumberFormat="1"/>
    <xf numFmtId="0" fontId="23" fillId="16" borderId="11" xfId="0" applyFont="1" applyFill="1" applyBorder="1" applyAlignment="1">
      <alignment horizontal="left"/>
    </xf>
    <xf numFmtId="0" fontId="30" fillId="17" borderId="27" xfId="0" applyFont="1" applyFill="1" applyBorder="1" applyAlignment="1">
      <alignment horizontal="left"/>
    </xf>
    <xf numFmtId="2" fontId="30" fillId="17" borderId="28" xfId="0" applyNumberFormat="1" applyFont="1" applyFill="1" applyBorder="1" applyAlignment="1">
      <alignment horizontal="left"/>
    </xf>
    <xf numFmtId="0" fontId="23" fillId="17" borderId="0" xfId="0" applyFont="1" applyFill="1" applyAlignment="1">
      <alignment horizontal="left" wrapText="1"/>
    </xf>
    <xf numFmtId="0" fontId="30" fillId="17" borderId="28" xfId="0" applyFont="1" applyFill="1" applyBorder="1" applyAlignment="1">
      <alignment horizontal="left"/>
    </xf>
    <xf numFmtId="0" fontId="30" fillId="17" borderId="11" xfId="0" applyFont="1" applyFill="1" applyBorder="1" applyAlignment="1">
      <alignment horizontal="left"/>
    </xf>
    <xf numFmtId="0" fontId="23" fillId="17" borderId="0" xfId="0" applyFont="1" applyFill="1" applyAlignment="1">
      <alignment horizontal="left"/>
    </xf>
    <xf numFmtId="0" fontId="30" fillId="17" borderId="0" xfId="0" applyFont="1" applyFill="1" applyAlignment="1">
      <alignment horizontal="left"/>
    </xf>
    <xf numFmtId="0" fontId="23" fillId="17" borderId="20" xfId="0" applyFont="1" applyFill="1" applyBorder="1" applyAlignment="1">
      <alignment horizontal="left"/>
    </xf>
    <xf numFmtId="0" fontId="23" fillId="17" borderId="11" xfId="0" applyFont="1" applyFill="1" applyBorder="1" applyAlignment="1">
      <alignment horizontal="left"/>
    </xf>
    <xf numFmtId="0" fontId="30" fillId="18" borderId="27" xfId="0" applyFont="1" applyFill="1" applyBorder="1" applyAlignment="1">
      <alignment horizontal="left"/>
    </xf>
    <xf numFmtId="0" fontId="30" fillId="18" borderId="28" xfId="0" applyFont="1" applyFill="1" applyBorder="1" applyAlignment="1">
      <alignment horizontal="left"/>
    </xf>
    <xf numFmtId="0" fontId="30" fillId="18" borderId="28" xfId="0" applyFont="1" applyFill="1" applyBorder="1" applyAlignment="1">
      <alignment horizontal="left" wrapText="1"/>
    </xf>
    <xf numFmtId="0" fontId="30" fillId="18" borderId="0" xfId="0" applyFont="1" applyFill="1" applyAlignment="1">
      <alignment horizontal="left" wrapText="1"/>
    </xf>
    <xf numFmtId="0" fontId="30" fillId="18" borderId="11" xfId="0" applyFont="1" applyFill="1" applyBorder="1" applyAlignment="1">
      <alignment horizontal="left" wrapText="1"/>
    </xf>
    <xf numFmtId="0" fontId="23" fillId="19" borderId="8" xfId="0" applyFont="1" applyFill="1" applyBorder="1" applyAlignment="1">
      <alignment horizontal="left" wrapText="1"/>
    </xf>
    <xf numFmtId="0" fontId="23" fillId="19" borderId="0" xfId="0" applyFont="1" applyFill="1" applyAlignment="1">
      <alignment horizontal="left" wrapText="1"/>
    </xf>
    <xf numFmtId="0" fontId="31" fillId="20" borderId="29" xfId="0" applyFont="1" applyFill="1" applyBorder="1" applyAlignment="1">
      <alignment horizontal="left" wrapText="1"/>
    </xf>
    <xf numFmtId="0" fontId="31" fillId="20" borderId="28" xfId="0" applyFont="1" applyFill="1" applyBorder="1" applyAlignment="1">
      <alignment horizontal="left" wrapText="1"/>
    </xf>
    <xf numFmtId="0" fontId="31" fillId="20" borderId="0" xfId="0" applyFont="1" applyFill="1" applyAlignment="1">
      <alignment horizontal="left" wrapText="1"/>
    </xf>
    <xf numFmtId="0" fontId="23" fillId="20" borderId="0" xfId="0" applyFont="1" applyFill="1" applyAlignment="1">
      <alignment horizontal="left" wrapText="1"/>
    </xf>
    <xf numFmtId="3" fontId="30" fillId="21" borderId="30" xfId="0" applyNumberFormat="1" applyFont="1" applyFill="1" applyBorder="1" applyAlignment="1">
      <alignment horizontal="left" vertical="center"/>
    </xf>
    <xf numFmtId="3" fontId="30" fillId="21" borderId="0" xfId="0" applyNumberFormat="1" applyFont="1" applyFill="1" applyAlignment="1">
      <alignment horizontal="left" vertical="center"/>
    </xf>
    <xf numFmtId="1" fontId="0" fillId="14" borderId="0" xfId="0" applyNumberFormat="1" applyFill="1" applyAlignment="1">
      <alignment horizontal="right"/>
    </xf>
    <xf numFmtId="0" fontId="26" fillId="7" borderId="0" xfId="0" applyFont="1" applyFill="1" applyBorder="1" applyAlignment="1">
      <alignment horizontal="left" vertical="center"/>
    </xf>
    <xf numFmtId="0" fontId="0" fillId="7" borderId="0" xfId="0" applyFont="1" applyFill="1" applyBorder="1" applyAlignment="1">
      <alignment horizontal="left" vertical="center"/>
    </xf>
    <xf numFmtId="0" fontId="0" fillId="7" borderId="0" xfId="0" applyFont="1" applyFill="1" applyBorder="1" applyAlignment="1">
      <alignment horizontal="left" vertical="center" wrapText="1"/>
    </xf>
    <xf numFmtId="0" fontId="24" fillId="7" borderId="0" xfId="0" applyFont="1" applyFill="1" applyBorder="1" applyAlignment="1">
      <alignment horizontal="left" vertical="center"/>
    </xf>
    <xf numFmtId="0" fontId="23" fillId="7" borderId="0" xfId="0" applyFont="1" applyFill="1" applyBorder="1" applyAlignment="1">
      <alignment horizontal="left" vertical="center" wrapText="1"/>
    </xf>
    <xf numFmtId="0" fontId="0" fillId="7" borderId="0" xfId="0" applyFont="1" applyFill="1" applyBorder="1" applyAlignment="1">
      <alignment horizontal="left" vertical="top" wrapText="1"/>
    </xf>
    <xf numFmtId="0" fontId="28" fillId="7" borderId="0" xfId="0" applyFont="1" applyFill="1" applyBorder="1" applyAlignment="1">
      <alignment horizontal="left"/>
    </xf>
    <xf numFmtId="0" fontId="0" fillId="7" borderId="0" xfId="0" applyFont="1" applyFill="1" applyBorder="1" applyAlignment="1">
      <alignment horizontal="left"/>
    </xf>
    <xf numFmtId="0" fontId="26" fillId="7" borderId="0" xfId="0" applyFont="1" applyFill="1" applyBorder="1" applyAlignment="1">
      <alignment horizontal="left" vertical="top" wrapText="1"/>
    </xf>
    <xf numFmtId="1" fontId="18" fillId="0" borderId="0" xfId="0" applyNumberFormat="1" applyFont="1" applyAlignment="1">
      <alignment horizontal="center"/>
    </xf>
    <xf numFmtId="0" fontId="19" fillId="0" borderId="23" xfId="0" applyFont="1" applyBorder="1" applyAlignment="1">
      <alignment horizontal="center" vertical="center"/>
    </xf>
    <xf numFmtId="0" fontId="19" fillId="0" borderId="18" xfId="0" applyFont="1" applyBorder="1" applyAlignment="1">
      <alignment horizontal="center" vertical="center"/>
    </xf>
    <xf numFmtId="0" fontId="19" fillId="0" borderId="23"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4" xfId="0" applyFont="1" applyBorder="1" applyAlignment="1">
      <alignment horizontal="center"/>
    </xf>
    <xf numFmtId="1" fontId="19" fillId="0" borderId="15" xfId="0" applyNumberFormat="1" applyFont="1" applyBorder="1" applyAlignment="1">
      <alignment horizontal="left"/>
    </xf>
    <xf numFmtId="1" fontId="19" fillId="0" borderId="22" xfId="0" applyNumberFormat="1" applyFont="1" applyBorder="1" applyAlignment="1">
      <alignment horizontal="left"/>
    </xf>
    <xf numFmtId="1" fontId="19" fillId="0" borderId="21" xfId="0" applyNumberFormat="1" applyFont="1" applyBorder="1" applyAlignment="1">
      <alignment horizontal="left"/>
    </xf>
    <xf numFmtId="1" fontId="18" fillId="0" borderId="15" xfId="0" applyNumberFormat="1" applyFont="1" applyFill="1" applyBorder="1" applyAlignment="1">
      <alignment horizontal="left" vertical="center" wrapText="1"/>
    </xf>
    <xf numFmtId="1" fontId="18" fillId="0" borderId="21" xfId="0" applyNumberFormat="1" applyFont="1" applyFill="1" applyBorder="1" applyAlignment="1">
      <alignment horizontal="left" vertical="center" wrapText="1"/>
    </xf>
    <xf numFmtId="1" fontId="0" fillId="0" borderId="0" xfId="0" applyNumberFormat="1" applyAlignment="1">
      <alignment horizontal="left"/>
    </xf>
    <xf numFmtId="1" fontId="0" fillId="9" borderId="0" xfId="0" applyNumberFormat="1" applyFill="1" applyAlignment="1">
      <alignment horizontal="center"/>
    </xf>
    <xf numFmtId="1" fontId="19" fillId="0" borderId="15" xfId="0" applyNumberFormat="1" applyFont="1" applyBorder="1" applyAlignment="1">
      <alignment horizontal="center"/>
    </xf>
    <xf numFmtId="1" fontId="19" fillId="0" borderId="22" xfId="0" applyNumberFormat="1" applyFont="1" applyBorder="1" applyAlignment="1">
      <alignment horizontal="center"/>
    </xf>
    <xf numFmtId="1" fontId="19" fillId="0" borderId="21" xfId="0" applyNumberFormat="1" applyFont="1" applyBorder="1" applyAlignment="1">
      <alignment horizontal="center"/>
    </xf>
    <xf numFmtId="1" fontId="3" fillId="4" borderId="11" xfId="0" applyNumberFormat="1" applyFont="1" applyFill="1" applyBorder="1" applyAlignment="1">
      <alignment horizontal="right"/>
    </xf>
    <xf numFmtId="0" fontId="18" fillId="4" borderId="11" xfId="0" applyFont="1" applyFill="1" applyBorder="1" applyAlignment="1">
      <alignment horizontal="center"/>
    </xf>
    <xf numFmtId="0" fontId="18" fillId="7" borderId="15"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3" fillId="0" borderId="14" xfId="0" applyFont="1" applyBorder="1" applyAlignment="1">
      <alignment wrapText="1"/>
    </xf>
    <xf numFmtId="0" fontId="0" fillId="0" borderId="14" xfId="0" applyBorder="1" applyAlignment="1"/>
    <xf numFmtId="0" fontId="7" fillId="0" borderId="7" xfId="0" applyFont="1" applyBorder="1" applyAlignment="1">
      <alignment wrapText="1"/>
    </xf>
    <xf numFmtId="0" fontId="13" fillId="0" borderId="8" xfId="0" applyFont="1" applyBorder="1" applyAlignment="1">
      <alignment wrapText="1"/>
    </xf>
    <xf numFmtId="0" fontId="13" fillId="0" borderId="9" xfId="0" applyFont="1" applyBorder="1" applyAlignment="1">
      <alignment wrapText="1"/>
    </xf>
    <xf numFmtId="0" fontId="13" fillId="0" borderId="20" xfId="0" applyFont="1" applyBorder="1" applyAlignment="1">
      <alignment wrapText="1"/>
    </xf>
    <xf numFmtId="0" fontId="13" fillId="0" borderId="0" xfId="0" applyFont="1" applyBorder="1" applyAlignment="1">
      <alignment wrapText="1"/>
    </xf>
    <xf numFmtId="0" fontId="13" fillId="0" borderId="19" xfId="0" applyFont="1" applyBorder="1" applyAlignment="1">
      <alignment wrapText="1"/>
    </xf>
    <xf numFmtId="1" fontId="0" fillId="11" borderId="0" xfId="0" applyNumberFormat="1" applyFill="1" applyAlignment="1" applyProtection="1">
      <alignment vertical="top" wrapText="1"/>
      <protection locked="0"/>
    </xf>
    <xf numFmtId="0" fontId="29" fillId="15" borderId="0" xfId="0" applyFont="1" applyFill="1" applyAlignment="1" applyProtection="1">
      <alignment vertical="center" wrapText="1"/>
      <protection locked="0"/>
    </xf>
  </cellXfs>
  <cellStyles count="1">
    <cellStyle name="Standard" xfId="0" builtinId="0"/>
  </cellStyles>
  <dxfs count="0"/>
  <tableStyles count="0" defaultTableStyle="TableStyleMedium2" defaultPivotStyle="PivotStyleLight16"/>
  <colors>
    <mruColors>
      <color rgb="FFCCCCFF"/>
      <color rgb="FFF62A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536478</xdr:colOff>
      <xdr:row>2</xdr:row>
      <xdr:rowOff>16934</xdr:rowOff>
    </xdr:from>
    <xdr:to>
      <xdr:col>13</xdr:col>
      <xdr:colOff>879378</xdr:colOff>
      <xdr:row>3</xdr:row>
      <xdr:rowOff>1</xdr:rowOff>
    </xdr:to>
    <xdr:sp macro="" textlink="">
      <xdr:nvSpPr>
        <xdr:cNvPr id="2" name="Rechteck 1">
          <a:extLst>
            <a:ext uri="{FF2B5EF4-FFF2-40B4-BE49-F238E27FC236}">
              <a16:creationId xmlns:a16="http://schemas.microsoft.com/office/drawing/2014/main" id="{F303BEBF-BEE6-4FD0-8E35-D2EC10604C96}"/>
            </a:ext>
          </a:extLst>
        </xdr:cNvPr>
        <xdr:cNvSpPr/>
      </xdr:nvSpPr>
      <xdr:spPr>
        <a:xfrm>
          <a:off x="10567169" y="377152"/>
          <a:ext cx="342900" cy="163176"/>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13</xdr:col>
      <xdr:colOff>535709</xdr:colOff>
      <xdr:row>3</xdr:row>
      <xdr:rowOff>26938</xdr:rowOff>
    </xdr:from>
    <xdr:to>
      <xdr:col>14</xdr:col>
      <xdr:colOff>119784</xdr:colOff>
      <xdr:row>4</xdr:row>
      <xdr:rowOff>3463</xdr:rowOff>
    </xdr:to>
    <xdr:pic>
      <xdr:nvPicPr>
        <xdr:cNvPr id="4" name="Grafik 3">
          <a:extLst>
            <a:ext uri="{FF2B5EF4-FFF2-40B4-BE49-F238E27FC236}">
              <a16:creationId xmlns:a16="http://schemas.microsoft.com/office/drawing/2014/main" id="{2BF0541F-0542-48EA-8762-05D602432D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66400" y="567265"/>
          <a:ext cx="355600" cy="1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536478</xdr:colOff>
      <xdr:row>2</xdr:row>
      <xdr:rowOff>16934</xdr:rowOff>
    </xdr:from>
    <xdr:to>
      <xdr:col>9</xdr:col>
      <xdr:colOff>879378</xdr:colOff>
      <xdr:row>3</xdr:row>
      <xdr:rowOff>1</xdr:rowOff>
    </xdr:to>
    <xdr:sp macro="" textlink="">
      <xdr:nvSpPr>
        <xdr:cNvPr id="2" name="Rechteck 1">
          <a:extLst>
            <a:ext uri="{FF2B5EF4-FFF2-40B4-BE49-F238E27FC236}">
              <a16:creationId xmlns:a16="http://schemas.microsoft.com/office/drawing/2014/main" id="{FB185A9D-46F9-4CDE-93E4-D58BD62ED1C6}"/>
            </a:ext>
          </a:extLst>
        </xdr:cNvPr>
        <xdr:cNvSpPr/>
      </xdr:nvSpPr>
      <xdr:spPr>
        <a:xfrm>
          <a:off x="10579638" y="382694"/>
          <a:ext cx="342900" cy="165947"/>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9</xdr:col>
      <xdr:colOff>406169</xdr:colOff>
      <xdr:row>3</xdr:row>
      <xdr:rowOff>34558</xdr:rowOff>
    </xdr:from>
    <xdr:to>
      <xdr:col>9</xdr:col>
      <xdr:colOff>761769</xdr:colOff>
      <xdr:row>4</xdr:row>
      <xdr:rowOff>18703</xdr:rowOff>
    </xdr:to>
    <xdr:pic>
      <xdr:nvPicPr>
        <xdr:cNvPr id="3" name="Grafik 2">
          <a:extLst>
            <a:ext uri="{FF2B5EF4-FFF2-40B4-BE49-F238E27FC236}">
              <a16:creationId xmlns:a16="http://schemas.microsoft.com/office/drawing/2014/main" id="{6015A857-5A6B-4C5C-A642-D121E59D09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15929" y="583198"/>
          <a:ext cx="355600" cy="1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536478</xdr:colOff>
      <xdr:row>3</xdr:row>
      <xdr:rowOff>16934</xdr:rowOff>
    </xdr:from>
    <xdr:to>
      <xdr:col>8</xdr:col>
      <xdr:colOff>879378</xdr:colOff>
      <xdr:row>4</xdr:row>
      <xdr:rowOff>1</xdr:rowOff>
    </xdr:to>
    <xdr:sp macro="" textlink="">
      <xdr:nvSpPr>
        <xdr:cNvPr id="2" name="Rechteck 1">
          <a:extLst>
            <a:ext uri="{FF2B5EF4-FFF2-40B4-BE49-F238E27FC236}">
              <a16:creationId xmlns:a16="http://schemas.microsoft.com/office/drawing/2014/main" id="{3409507E-CB5A-45F3-9323-D2C5EE3BDCE4}"/>
            </a:ext>
          </a:extLst>
        </xdr:cNvPr>
        <xdr:cNvSpPr/>
      </xdr:nvSpPr>
      <xdr:spPr>
        <a:xfrm>
          <a:off x="10046238" y="382694"/>
          <a:ext cx="251460" cy="165947"/>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8</xdr:col>
      <xdr:colOff>505229</xdr:colOff>
      <xdr:row>4</xdr:row>
      <xdr:rowOff>26938</xdr:rowOff>
    </xdr:from>
    <xdr:to>
      <xdr:col>9</xdr:col>
      <xdr:colOff>5696</xdr:colOff>
      <xdr:row>5</xdr:row>
      <xdr:rowOff>11083</xdr:rowOff>
    </xdr:to>
    <xdr:pic>
      <xdr:nvPicPr>
        <xdr:cNvPr id="3" name="Grafik 2">
          <a:extLst>
            <a:ext uri="{FF2B5EF4-FFF2-40B4-BE49-F238E27FC236}">
              <a16:creationId xmlns:a16="http://schemas.microsoft.com/office/drawing/2014/main" id="{3EC663EF-973A-42BE-87DA-A804D7919E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5069" y="758458"/>
          <a:ext cx="355600" cy="16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30"/>
  <sheetViews>
    <sheetView zoomScaleNormal="100" workbookViewId="0">
      <selection activeCell="H6" sqref="H5:H6"/>
    </sheetView>
  </sheetViews>
  <sheetFormatPr baseColWidth="10" defaultRowHeight="15" x14ac:dyDescent="0.25"/>
  <sheetData>
    <row r="1" spans="2:13" ht="15.75" thickBot="1" x14ac:dyDescent="0.3"/>
    <row r="2" spans="2:13" x14ac:dyDescent="0.25">
      <c r="B2" s="102"/>
      <c r="C2" s="103"/>
      <c r="D2" s="104"/>
      <c r="E2" s="104"/>
      <c r="F2" s="104"/>
      <c r="G2" s="104"/>
      <c r="H2" s="104"/>
      <c r="I2" s="104"/>
      <c r="J2" s="104"/>
      <c r="K2" s="104"/>
      <c r="L2" s="104"/>
      <c r="M2" s="105"/>
    </row>
    <row r="3" spans="2:13" x14ac:dyDescent="0.25">
      <c r="B3" s="106"/>
      <c r="C3" s="107" t="s">
        <v>74</v>
      </c>
      <c r="D3" s="108"/>
      <c r="E3" s="108"/>
      <c r="F3" s="108"/>
      <c r="G3" s="108"/>
      <c r="H3" s="108"/>
      <c r="I3" s="108"/>
      <c r="J3" s="108"/>
      <c r="K3" s="108"/>
      <c r="L3" s="108"/>
      <c r="M3" s="109"/>
    </row>
    <row r="4" spans="2:13" x14ac:dyDescent="0.25">
      <c r="B4" s="106"/>
      <c r="C4" s="108"/>
      <c r="D4" s="108"/>
      <c r="E4" s="108"/>
      <c r="F4" s="108"/>
      <c r="G4" s="108"/>
      <c r="H4" s="108"/>
      <c r="I4" s="108"/>
      <c r="J4" s="108"/>
      <c r="K4" s="108"/>
      <c r="L4" s="108"/>
      <c r="M4" s="109"/>
    </row>
    <row r="5" spans="2:13" x14ac:dyDescent="0.25">
      <c r="B5" s="106"/>
      <c r="C5" s="110"/>
      <c r="D5" s="108" t="s">
        <v>180</v>
      </c>
      <c r="E5" s="108"/>
      <c r="F5" s="108"/>
      <c r="G5" s="108"/>
      <c r="H5" s="108"/>
      <c r="I5" s="108"/>
      <c r="J5" s="108"/>
      <c r="K5" s="108"/>
      <c r="L5" s="108"/>
      <c r="M5" s="109"/>
    </row>
    <row r="6" spans="2:13" x14ac:dyDescent="0.25">
      <c r="B6" s="111"/>
      <c r="C6" s="108"/>
      <c r="D6" s="108"/>
      <c r="E6" s="108"/>
      <c r="F6" s="108"/>
      <c r="G6" s="108"/>
      <c r="H6" s="108"/>
      <c r="I6" s="108"/>
      <c r="J6" s="108"/>
      <c r="K6" s="108"/>
      <c r="L6" s="108"/>
      <c r="M6" s="109"/>
    </row>
    <row r="7" spans="2:13" x14ac:dyDescent="0.25">
      <c r="B7" s="111"/>
      <c r="C7" s="239" t="s">
        <v>176</v>
      </c>
      <c r="D7" s="239"/>
      <c r="E7" s="239"/>
      <c r="F7" s="239"/>
      <c r="G7" s="239"/>
      <c r="H7" s="239"/>
      <c r="I7" s="239"/>
      <c r="J7" s="239"/>
      <c r="K7" s="239"/>
      <c r="L7" s="239"/>
      <c r="M7" s="109"/>
    </row>
    <row r="8" spans="2:13" x14ac:dyDescent="0.25">
      <c r="B8" s="111"/>
      <c r="C8" s="238" t="s">
        <v>75</v>
      </c>
      <c r="D8" s="238"/>
      <c r="E8" s="238"/>
      <c r="F8" s="238"/>
      <c r="G8" s="238"/>
      <c r="H8" s="238"/>
      <c r="I8" s="238"/>
      <c r="J8" s="238"/>
      <c r="K8" s="238"/>
      <c r="L8" s="238"/>
      <c r="M8" s="109"/>
    </row>
    <row r="9" spans="2:13" x14ac:dyDescent="0.25">
      <c r="B9" s="111"/>
      <c r="C9" s="108"/>
      <c r="D9" s="240" t="s">
        <v>76</v>
      </c>
      <c r="E9" s="240"/>
      <c r="F9" s="240"/>
      <c r="G9" s="240"/>
      <c r="H9" s="240"/>
      <c r="I9" s="240"/>
      <c r="J9" s="240"/>
      <c r="K9" s="240"/>
      <c r="L9" s="240"/>
      <c r="M9" s="109"/>
    </row>
    <row r="10" spans="2:13" x14ac:dyDescent="0.25">
      <c r="B10" s="112"/>
      <c r="C10" s="113"/>
      <c r="D10" s="240"/>
      <c r="E10" s="240"/>
      <c r="F10" s="240"/>
      <c r="G10" s="240"/>
      <c r="H10" s="240"/>
      <c r="I10" s="240"/>
      <c r="J10" s="240"/>
      <c r="K10" s="240"/>
      <c r="L10" s="240"/>
      <c r="M10" s="114"/>
    </row>
    <row r="11" spans="2:13" x14ac:dyDescent="0.25">
      <c r="B11" s="112"/>
      <c r="C11" s="113"/>
      <c r="D11" s="240"/>
      <c r="E11" s="240"/>
      <c r="F11" s="240"/>
      <c r="G11" s="240"/>
      <c r="H11" s="240"/>
      <c r="I11" s="240"/>
      <c r="J11" s="240"/>
      <c r="K11" s="240"/>
      <c r="L11" s="240"/>
      <c r="M11" s="114"/>
    </row>
    <row r="12" spans="2:13" x14ac:dyDescent="0.25">
      <c r="B12" s="112"/>
      <c r="C12" s="113"/>
      <c r="D12" s="240"/>
      <c r="E12" s="240"/>
      <c r="F12" s="240"/>
      <c r="G12" s="240"/>
      <c r="H12" s="240"/>
      <c r="I12" s="240"/>
      <c r="J12" s="240"/>
      <c r="K12" s="240"/>
      <c r="L12" s="240"/>
      <c r="M12" s="114"/>
    </row>
    <row r="13" spans="2:13" ht="60" customHeight="1" x14ac:dyDescent="0.25">
      <c r="B13" s="115"/>
      <c r="C13" s="116"/>
      <c r="D13" s="240"/>
      <c r="E13" s="240"/>
      <c r="F13" s="240"/>
      <c r="G13" s="240"/>
      <c r="H13" s="240"/>
      <c r="I13" s="240"/>
      <c r="J13" s="240"/>
      <c r="K13" s="240"/>
      <c r="L13" s="240"/>
      <c r="M13" s="114"/>
    </row>
    <row r="14" spans="2:13" x14ac:dyDescent="0.25">
      <c r="B14" s="111"/>
      <c r="C14" s="236" t="s">
        <v>177</v>
      </c>
      <c r="D14" s="237"/>
      <c r="E14" s="237"/>
      <c r="F14" s="237"/>
      <c r="G14" s="237"/>
      <c r="H14" s="237"/>
      <c r="I14" s="237"/>
      <c r="J14" s="237"/>
      <c r="K14" s="237"/>
      <c r="L14" s="237"/>
      <c r="M14" s="109"/>
    </row>
    <row r="15" spans="2:13" ht="34.5" customHeight="1" x14ac:dyDescent="0.25">
      <c r="B15" s="111"/>
      <c r="C15" s="238" t="s">
        <v>178</v>
      </c>
      <c r="D15" s="238"/>
      <c r="E15" s="238"/>
      <c r="F15" s="238"/>
      <c r="G15" s="238"/>
      <c r="H15" s="238"/>
      <c r="I15" s="238"/>
      <c r="J15" s="238"/>
      <c r="K15" s="238"/>
      <c r="L15" s="238"/>
      <c r="M15" s="109"/>
    </row>
    <row r="16" spans="2:13" x14ac:dyDescent="0.25">
      <c r="B16" s="115"/>
      <c r="C16" s="243"/>
      <c r="D16" s="243"/>
      <c r="E16" s="243"/>
      <c r="F16" s="243"/>
      <c r="G16" s="243"/>
      <c r="H16" s="243"/>
      <c r="I16" s="243"/>
      <c r="J16" s="243"/>
      <c r="K16" s="243"/>
      <c r="L16" s="243"/>
      <c r="M16" s="114"/>
    </row>
    <row r="17" spans="2:13" ht="48.75" customHeight="1" x14ac:dyDescent="0.25">
      <c r="B17" s="115"/>
      <c r="C17" s="244" t="s">
        <v>179</v>
      </c>
      <c r="D17" s="241"/>
      <c r="E17" s="241"/>
      <c r="F17" s="241"/>
      <c r="G17" s="241"/>
      <c r="H17" s="241"/>
      <c r="I17" s="241"/>
      <c r="J17" s="241"/>
      <c r="K17" s="241"/>
      <c r="L17" s="241"/>
      <c r="M17" s="117"/>
    </row>
    <row r="18" spans="2:13" ht="43.5" customHeight="1" x14ac:dyDescent="0.25">
      <c r="B18" s="115"/>
      <c r="C18" s="241" t="s">
        <v>133</v>
      </c>
      <c r="D18" s="241"/>
      <c r="E18" s="241"/>
      <c r="F18" s="241"/>
      <c r="G18" s="241"/>
      <c r="H18" s="241"/>
      <c r="I18" s="241"/>
      <c r="J18" s="241"/>
      <c r="K18" s="241"/>
      <c r="L18" s="241"/>
      <c r="M18" s="117"/>
    </row>
    <row r="19" spans="2:13" ht="23.25" customHeight="1" x14ac:dyDescent="0.25">
      <c r="B19" s="115"/>
      <c r="C19" s="241" t="s">
        <v>107</v>
      </c>
      <c r="D19" s="241"/>
      <c r="E19" s="241"/>
      <c r="F19" s="241"/>
      <c r="G19" s="241"/>
      <c r="H19" s="241"/>
      <c r="I19" s="241"/>
      <c r="J19" s="241"/>
      <c r="K19" s="241"/>
      <c r="L19" s="241"/>
      <c r="M19" s="117"/>
    </row>
    <row r="20" spans="2:13" ht="21.75" customHeight="1" x14ac:dyDescent="0.25">
      <c r="B20" s="115"/>
      <c r="C20" s="241" t="s">
        <v>162</v>
      </c>
      <c r="D20" s="241"/>
      <c r="E20" s="241"/>
      <c r="F20" s="241"/>
      <c r="G20" s="241"/>
      <c r="H20" s="241"/>
      <c r="I20" s="241"/>
      <c r="J20" s="241"/>
      <c r="K20" s="241"/>
      <c r="L20" s="241"/>
      <c r="M20" s="117"/>
    </row>
    <row r="21" spans="2:13" x14ac:dyDescent="0.25">
      <c r="B21" s="115"/>
      <c r="C21" s="242" t="s">
        <v>77</v>
      </c>
      <c r="D21" s="242"/>
      <c r="E21" s="242"/>
      <c r="F21" s="242"/>
      <c r="G21" s="242"/>
      <c r="H21" s="242"/>
      <c r="I21" s="242"/>
      <c r="J21" s="242"/>
      <c r="K21" s="242"/>
      <c r="L21" s="242"/>
      <c r="M21" s="114"/>
    </row>
    <row r="22" spans="2:13" ht="35.25" customHeight="1" x14ac:dyDescent="0.25">
      <c r="B22" s="115"/>
      <c r="C22" s="241" t="s">
        <v>78</v>
      </c>
      <c r="D22" s="241"/>
      <c r="E22" s="241"/>
      <c r="F22" s="241"/>
      <c r="G22" s="241"/>
      <c r="H22" s="241"/>
      <c r="I22" s="241"/>
      <c r="J22" s="241"/>
      <c r="K22" s="241"/>
      <c r="L22" s="241"/>
      <c r="M22" s="117"/>
    </row>
    <row r="23" spans="2:13" ht="33" customHeight="1" x14ac:dyDescent="0.25">
      <c r="B23" s="115"/>
      <c r="C23" s="241" t="s">
        <v>88</v>
      </c>
      <c r="D23" s="241"/>
      <c r="E23" s="241"/>
      <c r="F23" s="241"/>
      <c r="G23" s="241"/>
      <c r="H23" s="241"/>
      <c r="I23" s="241"/>
      <c r="J23" s="241"/>
      <c r="K23" s="241"/>
      <c r="L23" s="241"/>
      <c r="M23" s="117"/>
    </row>
    <row r="24" spans="2:13" ht="33.75" customHeight="1" x14ac:dyDescent="0.25">
      <c r="B24" s="115"/>
      <c r="C24" s="241" t="s">
        <v>159</v>
      </c>
      <c r="D24" s="241"/>
      <c r="E24" s="241"/>
      <c r="F24" s="241"/>
      <c r="G24" s="241"/>
      <c r="H24" s="241"/>
      <c r="I24" s="241"/>
      <c r="J24" s="241"/>
      <c r="K24" s="241"/>
      <c r="L24" s="241"/>
      <c r="M24" s="117"/>
    </row>
    <row r="25" spans="2:13" ht="16.5" customHeight="1" x14ac:dyDescent="0.25">
      <c r="B25" s="115"/>
      <c r="C25" s="160" t="s">
        <v>160</v>
      </c>
      <c r="D25" s="152"/>
      <c r="E25" s="152"/>
      <c r="F25" s="152"/>
      <c r="G25" s="152"/>
      <c r="H25" s="152"/>
      <c r="I25" s="152"/>
      <c r="J25" s="152"/>
      <c r="K25" s="152"/>
      <c r="L25" s="152"/>
      <c r="M25" s="117"/>
    </row>
    <row r="26" spans="2:13" x14ac:dyDescent="0.25">
      <c r="B26" s="161"/>
      <c r="C26" s="162" t="s">
        <v>173</v>
      </c>
      <c r="D26" s="162"/>
      <c r="E26" s="162"/>
      <c r="F26" s="162"/>
      <c r="G26" s="162"/>
      <c r="H26" s="162"/>
      <c r="I26" s="162"/>
      <c r="J26" s="162"/>
      <c r="K26" s="162"/>
      <c r="L26" s="162"/>
      <c r="M26" s="163"/>
    </row>
    <row r="27" spans="2:13" x14ac:dyDescent="0.25">
      <c r="B27" s="161"/>
      <c r="C27" s="162" t="s">
        <v>161</v>
      </c>
      <c r="D27" s="162"/>
      <c r="E27" s="162"/>
      <c r="F27" s="162"/>
      <c r="G27" s="162"/>
      <c r="H27" s="162"/>
      <c r="I27" s="162"/>
      <c r="J27" s="162"/>
      <c r="K27" s="162"/>
      <c r="L27" s="162"/>
      <c r="M27" s="163"/>
    </row>
    <row r="28" spans="2:13" x14ac:dyDescent="0.25">
      <c r="B28" s="161"/>
      <c r="C28" s="162"/>
      <c r="D28" s="162"/>
      <c r="E28" s="162"/>
      <c r="F28" s="162"/>
      <c r="G28" s="162"/>
      <c r="H28" s="162"/>
      <c r="I28" s="162"/>
      <c r="J28" s="162"/>
      <c r="K28" s="162"/>
      <c r="L28" s="162"/>
      <c r="M28" s="163"/>
    </row>
    <row r="29" spans="2:13" ht="15.75" thickBot="1" x14ac:dyDescent="0.3">
      <c r="B29" s="161"/>
      <c r="C29" s="165" t="s">
        <v>174</v>
      </c>
      <c r="D29" s="162"/>
      <c r="E29" s="162"/>
      <c r="F29" s="162"/>
      <c r="G29" s="162"/>
      <c r="H29" s="162"/>
      <c r="I29" s="162"/>
      <c r="J29" s="162"/>
      <c r="K29" s="162"/>
      <c r="L29" s="162"/>
      <c r="M29" s="163"/>
    </row>
    <row r="30" spans="2:13" ht="15.75" thickBot="1" x14ac:dyDescent="0.3">
      <c r="B30" s="164"/>
      <c r="C30" s="165" t="s">
        <v>175</v>
      </c>
      <c r="D30" s="165"/>
      <c r="E30" s="165"/>
      <c r="F30" s="165"/>
      <c r="G30" s="165"/>
      <c r="H30" s="165"/>
      <c r="I30" s="165"/>
      <c r="J30" s="165"/>
      <c r="K30" s="165"/>
      <c r="L30" s="165"/>
      <c r="M30" s="166"/>
    </row>
  </sheetData>
  <mergeCells count="14">
    <mergeCell ref="C24:L24"/>
    <mergeCell ref="C21:L21"/>
    <mergeCell ref="C19:L19"/>
    <mergeCell ref="C20:L20"/>
    <mergeCell ref="C16:L16"/>
    <mergeCell ref="C17:L17"/>
    <mergeCell ref="C18:L18"/>
    <mergeCell ref="C22:L22"/>
    <mergeCell ref="C23:L23"/>
    <mergeCell ref="C14:L14"/>
    <mergeCell ref="C15:L15"/>
    <mergeCell ref="C7:L7"/>
    <mergeCell ref="C8:L8"/>
    <mergeCell ref="D9:L13"/>
  </mergeCells>
  <pageMargins left="0.7" right="0.7" top="0.78740157499999996" bottom="0.78740157499999996"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56"/>
  <sheetViews>
    <sheetView tabSelected="1" zoomScale="80" zoomScaleNormal="80" workbookViewId="0">
      <selection activeCell="K2" sqref="K2"/>
    </sheetView>
  </sheetViews>
  <sheetFormatPr baseColWidth="10" defaultRowHeight="15" outlineLevelCol="1" x14ac:dyDescent="0.25"/>
  <cols>
    <col min="1" max="1" width="6.5703125" customWidth="1"/>
    <col min="2" max="2" width="20.140625" customWidth="1"/>
    <col min="3" max="3" width="13.42578125" style="69" customWidth="1"/>
    <col min="4" max="6" width="11.42578125" style="69"/>
    <col min="7" max="7" width="14.140625" style="69" bestFit="1" customWidth="1"/>
    <col min="8" max="11" width="11.42578125" style="69"/>
    <col min="12" max="12" width="13" style="69" customWidth="1"/>
    <col min="13" max="13" width="13.28515625" style="69" customWidth="1"/>
    <col min="14" max="14" width="11.42578125" style="69"/>
    <col min="15" max="15" width="16.28515625" style="69" customWidth="1"/>
    <col min="16" max="16" width="4.140625" hidden="1" customWidth="1" outlineLevel="1"/>
    <col min="17" max="17" width="8" hidden="1" customWidth="1" outlineLevel="1"/>
    <col min="18" max="20" width="11.42578125" hidden="1" customWidth="1" outlineLevel="1"/>
    <col min="21" max="21" width="4.28515625" hidden="1" customWidth="1" outlineLevel="1"/>
    <col min="22" max="22" width="4.140625" customWidth="1" collapsed="1"/>
  </cols>
  <sheetData>
    <row r="1" spans="1:30" x14ac:dyDescent="0.25">
      <c r="A1" s="3" t="s">
        <v>70</v>
      </c>
      <c r="C1" s="65"/>
      <c r="D1" s="65"/>
      <c r="E1" s="65"/>
      <c r="F1" s="65"/>
      <c r="G1" s="65"/>
      <c r="H1" s="65"/>
      <c r="I1" s="65"/>
      <c r="J1" s="65"/>
      <c r="K1" s="245" t="s">
        <v>208</v>
      </c>
      <c r="L1" s="245"/>
      <c r="M1" s="65"/>
      <c r="N1" s="65"/>
      <c r="O1" s="65"/>
      <c r="P1" s="54"/>
    </row>
    <row r="2" spans="1:30" x14ac:dyDescent="0.25">
      <c r="A2" s="3" t="s">
        <v>318</v>
      </c>
      <c r="D2" s="65"/>
      <c r="E2" s="254" t="s">
        <v>73</v>
      </c>
      <c r="F2" s="255"/>
      <c r="G2" s="148"/>
      <c r="H2" s="185"/>
      <c r="I2" s="186"/>
      <c r="J2" s="65"/>
      <c r="K2" s="274"/>
      <c r="L2" s="274"/>
      <c r="N2" s="257" t="s">
        <v>153</v>
      </c>
      <c r="O2" s="257"/>
      <c r="P2" s="54"/>
    </row>
    <row r="3" spans="1:30" x14ac:dyDescent="0.25">
      <c r="A3" s="191"/>
      <c r="B3" s="26"/>
      <c r="C3" s="65"/>
      <c r="D3" s="65"/>
      <c r="E3" s="254" t="s">
        <v>134</v>
      </c>
      <c r="F3" s="255"/>
      <c r="G3" s="148"/>
      <c r="H3" s="154"/>
      <c r="I3" s="155"/>
      <c r="J3" s="65"/>
      <c r="K3" s="274"/>
      <c r="L3" s="274"/>
      <c r="N3" s="156"/>
      <c r="O3" s="157" t="s">
        <v>155</v>
      </c>
      <c r="P3" s="54"/>
    </row>
    <row r="4" spans="1:30" ht="15" customHeight="1" x14ac:dyDescent="0.25">
      <c r="B4" s="3" t="s">
        <v>19</v>
      </c>
      <c r="C4" s="65"/>
      <c r="D4" s="73"/>
      <c r="E4" s="98" t="s">
        <v>137</v>
      </c>
      <c r="F4" s="99"/>
      <c r="G4" s="200"/>
      <c r="H4" s="153"/>
      <c r="I4" s="153"/>
      <c r="J4" s="65"/>
      <c r="K4" s="274"/>
      <c r="L4" s="274"/>
      <c r="N4" s="156"/>
      <c r="O4" s="157" t="s">
        <v>154</v>
      </c>
    </row>
    <row r="5" spans="1:30" ht="15" customHeight="1" x14ac:dyDescent="0.25">
      <c r="A5" s="55" t="s">
        <v>20</v>
      </c>
      <c r="B5" s="56"/>
      <c r="C5" s="151">
        <f>SUM(COUNTIF(O14:OM440,"&gt;0"),COUNTIF(O14:O440,"&lt;0"))</f>
        <v>0</v>
      </c>
      <c r="E5" s="100" t="s">
        <v>61</v>
      </c>
      <c r="F5" s="99"/>
      <c r="G5" s="148"/>
      <c r="H5" s="188"/>
      <c r="I5" s="189"/>
      <c r="K5" s="275"/>
      <c r="L5" s="274"/>
      <c r="O5"/>
      <c r="Q5" s="73"/>
      <c r="R5" s="73"/>
      <c r="S5" s="73"/>
    </row>
    <row r="6" spans="1:30" x14ac:dyDescent="0.25">
      <c r="A6" s="57" t="s">
        <v>21</v>
      </c>
      <c r="B6" s="58"/>
      <c r="C6" s="151">
        <f>C7-C5</f>
        <v>0</v>
      </c>
      <c r="E6" s="202" t="s">
        <v>243</v>
      </c>
      <c r="F6" s="199"/>
      <c r="G6" s="148"/>
      <c r="H6" s="154"/>
      <c r="I6" s="154"/>
      <c r="J6" s="77"/>
      <c r="O6" s="65"/>
    </row>
    <row r="7" spans="1:30" x14ac:dyDescent="0.25">
      <c r="A7" s="59" t="s">
        <v>22</v>
      </c>
      <c r="B7" s="79"/>
      <c r="C7" s="80"/>
      <c r="K7" s="256" t="s">
        <v>89</v>
      </c>
      <c r="L7" s="256"/>
      <c r="O7" s="75"/>
      <c r="P7" s="54"/>
    </row>
    <row r="8" spans="1:30" x14ac:dyDescent="0.25">
      <c r="A8" s="197"/>
      <c r="B8" s="197"/>
      <c r="C8" s="198"/>
      <c r="E8" s="125" t="s">
        <v>86</v>
      </c>
      <c r="G8" s="69" t="s">
        <v>87</v>
      </c>
      <c r="H8" s="67"/>
      <c r="K8" s="150" t="s">
        <v>138</v>
      </c>
      <c r="L8" s="200"/>
      <c r="M8" s="124" t="s">
        <v>244</v>
      </c>
      <c r="N8" s="201"/>
      <c r="O8" s="75"/>
      <c r="P8" s="54"/>
    </row>
    <row r="9" spans="1:30" x14ac:dyDescent="0.25">
      <c r="A9" s="26"/>
      <c r="B9" s="26"/>
      <c r="C9" s="65"/>
      <c r="D9" s="65"/>
      <c r="E9" s="65"/>
      <c r="F9" s="65"/>
      <c r="G9" s="65"/>
      <c r="H9" s="65"/>
      <c r="I9" s="65"/>
      <c r="J9" s="65"/>
      <c r="K9" s="65"/>
      <c r="L9" s="65"/>
      <c r="M9" s="65"/>
      <c r="N9" s="65"/>
      <c r="O9" s="65"/>
      <c r="P9" s="54"/>
    </row>
    <row r="10" spans="1:30" x14ac:dyDescent="0.25">
      <c r="A10" s="60"/>
      <c r="B10" s="60"/>
      <c r="C10" s="101" t="s">
        <v>23</v>
      </c>
      <c r="D10" s="101"/>
      <c r="E10" s="101"/>
      <c r="F10" s="101"/>
      <c r="G10" s="101"/>
      <c r="H10" s="101"/>
      <c r="I10" s="101"/>
      <c r="J10" s="101"/>
      <c r="K10" s="101"/>
      <c r="L10" s="101"/>
      <c r="M10" s="101"/>
      <c r="N10" s="101"/>
      <c r="O10" s="76"/>
      <c r="P10" s="54"/>
    </row>
    <row r="11" spans="1:30" x14ac:dyDescent="0.25">
      <c r="A11" s="250" t="s">
        <v>24</v>
      </c>
      <c r="B11" s="250"/>
      <c r="C11" s="251" t="s">
        <v>62</v>
      </c>
      <c r="D11" s="252"/>
      <c r="E11" s="252"/>
      <c r="F11" s="252"/>
      <c r="G11" s="252"/>
      <c r="H11" s="252"/>
      <c r="I11" s="252"/>
      <c r="J11" s="252"/>
      <c r="K11" s="252"/>
      <c r="L11" s="252"/>
      <c r="M11" s="252"/>
      <c r="N11" s="253"/>
      <c r="O11" s="62" t="s">
        <v>31</v>
      </c>
      <c r="P11" s="54"/>
    </row>
    <row r="12" spans="1:30" x14ac:dyDescent="0.25">
      <c r="A12" s="246" t="s">
        <v>33</v>
      </c>
      <c r="B12" s="248" t="s">
        <v>24</v>
      </c>
      <c r="C12" s="63"/>
      <c r="D12" s="63"/>
      <c r="E12" s="63"/>
      <c r="F12" s="63"/>
      <c r="G12" s="63"/>
      <c r="H12" s="63"/>
      <c r="I12" s="63"/>
      <c r="J12" s="63"/>
      <c r="K12" s="63"/>
      <c r="L12" s="63"/>
      <c r="M12" s="63"/>
      <c r="N12" s="63"/>
      <c r="O12" s="62"/>
    </row>
    <row r="13" spans="1:30" ht="51.75" customHeight="1" x14ac:dyDescent="0.25">
      <c r="A13" s="247"/>
      <c r="B13" s="249"/>
      <c r="C13" s="64" t="s">
        <v>59</v>
      </c>
      <c r="D13" s="64" t="s">
        <v>29</v>
      </c>
      <c r="E13" s="64" t="s">
        <v>17</v>
      </c>
      <c r="F13" s="64" t="s">
        <v>26</v>
      </c>
      <c r="G13" s="64" t="s">
        <v>135</v>
      </c>
      <c r="H13" s="64" t="s">
        <v>30</v>
      </c>
      <c r="I13" s="64" t="s">
        <v>60</v>
      </c>
      <c r="J13" s="64" t="s">
        <v>27</v>
      </c>
      <c r="K13" s="64" t="s">
        <v>28</v>
      </c>
      <c r="L13" s="64" t="s">
        <v>18</v>
      </c>
      <c r="O13" s="70" t="s">
        <v>32</v>
      </c>
      <c r="R13" s="159" t="s">
        <v>157</v>
      </c>
      <c r="S13" s="159" t="s">
        <v>158</v>
      </c>
      <c r="T13" s="159" t="s">
        <v>156</v>
      </c>
    </row>
    <row r="14" spans="1:30" x14ac:dyDescent="0.25">
      <c r="A14" s="151">
        <v>1</v>
      </c>
      <c r="B14" s="61" t="s">
        <v>108</v>
      </c>
      <c r="C14" s="71"/>
      <c r="D14" s="67"/>
      <c r="E14" s="67"/>
      <c r="F14" s="67"/>
      <c r="G14" s="67"/>
      <c r="H14" s="67"/>
      <c r="I14" s="67"/>
      <c r="J14" s="67"/>
      <c r="K14" s="67"/>
      <c r="L14" s="67"/>
      <c r="M14" s="67"/>
      <c r="N14" s="67"/>
      <c r="O14" s="53">
        <f t="shared" ref="O14:O47" si="0">C14+D14+E14+L14+M14+N14+F14+G14+H14+I14+J14+K14</f>
        <v>0</v>
      </c>
      <c r="Q14" s="61" t="s">
        <v>108</v>
      </c>
      <c r="R14" s="67"/>
      <c r="S14" s="67"/>
      <c r="T14" s="67"/>
    </row>
    <row r="15" spans="1:30" x14ac:dyDescent="0.25">
      <c r="A15" s="151">
        <v>2</v>
      </c>
      <c r="B15" s="158" t="s">
        <v>109</v>
      </c>
      <c r="C15" s="68"/>
      <c r="D15" s="68"/>
      <c r="E15" s="68"/>
      <c r="F15" s="68"/>
      <c r="G15" s="68"/>
      <c r="H15" s="68"/>
      <c r="I15" s="68"/>
      <c r="J15" s="68"/>
      <c r="K15" s="68"/>
      <c r="L15" s="68"/>
      <c r="M15" s="68"/>
      <c r="N15" s="68"/>
      <c r="O15" s="53">
        <f t="shared" si="0"/>
        <v>0</v>
      </c>
      <c r="Q15" s="158" t="s">
        <v>109</v>
      </c>
      <c r="R15" s="68"/>
      <c r="S15" s="68"/>
      <c r="T15" s="68"/>
      <c r="AC15" s="187"/>
      <c r="AD15" s="187"/>
    </row>
    <row r="16" spans="1:30" x14ac:dyDescent="0.25">
      <c r="A16" s="151">
        <v>3</v>
      </c>
      <c r="B16" s="61" t="s">
        <v>110</v>
      </c>
      <c r="C16" s="67"/>
      <c r="D16" s="67"/>
      <c r="E16" s="67"/>
      <c r="F16" s="67"/>
      <c r="G16" s="67"/>
      <c r="H16" s="67"/>
      <c r="I16" s="67"/>
      <c r="J16" s="67"/>
      <c r="K16" s="67"/>
      <c r="L16" s="67"/>
      <c r="M16" s="67"/>
      <c r="N16" s="67"/>
      <c r="O16" s="53">
        <f t="shared" si="0"/>
        <v>0</v>
      </c>
      <c r="Q16" s="61" t="s">
        <v>110</v>
      </c>
      <c r="R16" s="67"/>
      <c r="S16" s="67"/>
      <c r="T16" s="67"/>
    </row>
    <row r="17" spans="1:20" x14ac:dyDescent="0.25">
      <c r="A17" s="151">
        <v>4</v>
      </c>
      <c r="B17" s="158" t="s">
        <v>111</v>
      </c>
      <c r="C17" s="68"/>
      <c r="D17" s="68"/>
      <c r="E17" s="68"/>
      <c r="F17" s="68"/>
      <c r="G17" s="68"/>
      <c r="H17" s="68"/>
      <c r="I17" s="68"/>
      <c r="J17" s="68"/>
      <c r="K17" s="68"/>
      <c r="L17" s="68"/>
      <c r="M17" s="68"/>
      <c r="N17" s="68"/>
      <c r="O17" s="53">
        <f t="shared" si="0"/>
        <v>0</v>
      </c>
      <c r="Q17" s="158" t="s">
        <v>111</v>
      </c>
      <c r="R17" s="68"/>
      <c r="S17" s="68"/>
      <c r="T17" s="68"/>
    </row>
    <row r="18" spans="1:20" x14ac:dyDescent="0.25">
      <c r="A18" s="151">
        <v>5</v>
      </c>
      <c r="B18" s="61" t="s">
        <v>112</v>
      </c>
      <c r="C18" s="71"/>
      <c r="D18" s="67"/>
      <c r="E18" s="67"/>
      <c r="F18" s="67"/>
      <c r="G18" s="67"/>
      <c r="H18" s="67"/>
      <c r="I18" s="67"/>
      <c r="J18" s="67"/>
      <c r="K18" s="67"/>
      <c r="L18" s="67"/>
      <c r="M18" s="67"/>
      <c r="N18" s="67"/>
      <c r="O18" s="53">
        <f t="shared" si="0"/>
        <v>0</v>
      </c>
      <c r="Q18" s="61" t="s">
        <v>112</v>
      </c>
      <c r="R18" s="67"/>
      <c r="S18" s="67"/>
      <c r="T18" s="67"/>
    </row>
    <row r="19" spans="1:20" x14ac:dyDescent="0.25">
      <c r="A19" s="151">
        <f>A18+1</f>
        <v>6</v>
      </c>
      <c r="B19" s="158" t="s">
        <v>113</v>
      </c>
      <c r="C19" s="68"/>
      <c r="D19" s="68"/>
      <c r="E19" s="68"/>
      <c r="F19" s="68"/>
      <c r="G19" s="68"/>
      <c r="H19" s="68"/>
      <c r="I19" s="68"/>
      <c r="J19" s="68"/>
      <c r="K19" s="68"/>
      <c r="L19" s="68"/>
      <c r="M19" s="68"/>
      <c r="N19" s="68"/>
      <c r="O19" s="53">
        <f t="shared" si="0"/>
        <v>0</v>
      </c>
      <c r="Q19" s="158" t="s">
        <v>113</v>
      </c>
      <c r="R19" s="68"/>
      <c r="S19" s="68"/>
      <c r="T19" s="68"/>
    </row>
    <row r="20" spans="1:20" x14ac:dyDescent="0.25">
      <c r="A20" s="151">
        <f t="shared" ref="A20:A46" si="1">A19+1</f>
        <v>7</v>
      </c>
      <c r="B20" s="61" t="s">
        <v>114</v>
      </c>
      <c r="C20" s="67"/>
      <c r="D20" s="67"/>
      <c r="E20" s="67"/>
      <c r="F20" s="67"/>
      <c r="G20" s="67"/>
      <c r="H20" s="67"/>
      <c r="I20" s="67"/>
      <c r="J20" s="67"/>
      <c r="K20" s="67"/>
      <c r="L20" s="67"/>
      <c r="M20" s="67"/>
      <c r="N20" s="67"/>
      <c r="O20" s="53">
        <f t="shared" si="0"/>
        <v>0</v>
      </c>
      <c r="Q20" s="61" t="s">
        <v>114</v>
      </c>
      <c r="R20" s="67"/>
      <c r="S20" s="67"/>
      <c r="T20" s="67"/>
    </row>
    <row r="21" spans="1:20" x14ac:dyDescent="0.25">
      <c r="A21" s="151">
        <f t="shared" si="1"/>
        <v>8</v>
      </c>
      <c r="B21" s="158" t="s">
        <v>115</v>
      </c>
      <c r="C21" s="68"/>
      <c r="D21" s="68"/>
      <c r="E21" s="68"/>
      <c r="F21" s="68"/>
      <c r="G21" s="68"/>
      <c r="H21" s="68"/>
      <c r="I21" s="68"/>
      <c r="J21" s="68"/>
      <c r="K21" s="68"/>
      <c r="L21" s="68"/>
      <c r="M21" s="68"/>
      <c r="N21" s="68"/>
      <c r="O21" s="53">
        <f t="shared" si="0"/>
        <v>0</v>
      </c>
      <c r="Q21" s="158" t="s">
        <v>115</v>
      </c>
      <c r="R21" s="68"/>
      <c r="S21" s="68"/>
      <c r="T21" s="68"/>
    </row>
    <row r="22" spans="1:20" x14ac:dyDescent="0.25">
      <c r="A22" s="151">
        <f t="shared" si="1"/>
        <v>9</v>
      </c>
      <c r="B22" s="61" t="s">
        <v>116</v>
      </c>
      <c r="C22" s="67"/>
      <c r="D22" s="67"/>
      <c r="E22" s="67"/>
      <c r="F22" s="67"/>
      <c r="G22" s="67"/>
      <c r="H22" s="67"/>
      <c r="I22" s="67"/>
      <c r="J22" s="67"/>
      <c r="K22" s="67"/>
      <c r="L22" s="67"/>
      <c r="M22" s="67"/>
      <c r="N22" s="67"/>
      <c r="O22" s="53">
        <f t="shared" si="0"/>
        <v>0</v>
      </c>
      <c r="Q22" s="61" t="s">
        <v>116</v>
      </c>
      <c r="R22" s="67"/>
      <c r="S22" s="67"/>
      <c r="T22" s="67"/>
    </row>
    <row r="23" spans="1:20" x14ac:dyDescent="0.25">
      <c r="A23" s="151">
        <f t="shared" si="1"/>
        <v>10</v>
      </c>
      <c r="B23" s="158" t="s">
        <v>117</v>
      </c>
      <c r="C23" s="68"/>
      <c r="D23" s="68"/>
      <c r="E23" s="68"/>
      <c r="F23" s="68"/>
      <c r="G23" s="68"/>
      <c r="H23" s="68"/>
      <c r="I23" s="68"/>
      <c r="J23" s="68"/>
      <c r="K23" s="68"/>
      <c r="L23" s="68"/>
      <c r="M23" s="68"/>
      <c r="N23" s="68"/>
      <c r="O23" s="53">
        <f t="shared" si="0"/>
        <v>0</v>
      </c>
      <c r="Q23" s="158" t="s">
        <v>117</v>
      </c>
      <c r="R23" s="68"/>
      <c r="S23" s="68"/>
      <c r="T23" s="68"/>
    </row>
    <row r="24" spans="1:20" x14ac:dyDescent="0.25">
      <c r="A24" s="151">
        <f t="shared" si="1"/>
        <v>11</v>
      </c>
      <c r="B24" s="61" t="s">
        <v>118</v>
      </c>
      <c r="C24" s="67"/>
      <c r="D24" s="67"/>
      <c r="E24" s="67"/>
      <c r="F24" s="67"/>
      <c r="G24" s="67"/>
      <c r="H24" s="67"/>
      <c r="I24" s="67"/>
      <c r="J24" s="67"/>
      <c r="K24" s="67"/>
      <c r="L24" s="67"/>
      <c r="M24" s="67"/>
      <c r="N24" s="67"/>
      <c r="O24" s="53">
        <f t="shared" si="0"/>
        <v>0</v>
      </c>
      <c r="Q24" s="61" t="s">
        <v>118</v>
      </c>
      <c r="R24" s="67"/>
      <c r="S24" s="67"/>
      <c r="T24" s="67"/>
    </row>
    <row r="25" spans="1:20" x14ac:dyDescent="0.25">
      <c r="A25" s="151">
        <f t="shared" si="1"/>
        <v>12</v>
      </c>
      <c r="B25" s="158" t="s">
        <v>119</v>
      </c>
      <c r="C25" s="68"/>
      <c r="D25" s="68"/>
      <c r="E25" s="68"/>
      <c r="F25" s="68"/>
      <c r="G25" s="68"/>
      <c r="H25" s="68"/>
      <c r="I25" s="68"/>
      <c r="J25" s="68"/>
      <c r="K25" s="68"/>
      <c r="L25" s="68"/>
      <c r="M25" s="68"/>
      <c r="N25" s="68"/>
      <c r="O25" s="53">
        <f t="shared" si="0"/>
        <v>0</v>
      </c>
      <c r="Q25" s="158" t="s">
        <v>119</v>
      </c>
      <c r="R25" s="68"/>
      <c r="S25" s="68"/>
      <c r="T25" s="68"/>
    </row>
    <row r="26" spans="1:20" x14ac:dyDescent="0.25">
      <c r="A26" s="151">
        <f t="shared" si="1"/>
        <v>13</v>
      </c>
      <c r="B26" s="61" t="s">
        <v>120</v>
      </c>
      <c r="C26" s="67"/>
      <c r="D26" s="67"/>
      <c r="E26" s="67"/>
      <c r="F26" s="67"/>
      <c r="G26" s="67"/>
      <c r="H26" s="67"/>
      <c r="I26" s="67"/>
      <c r="J26" s="67"/>
      <c r="K26" s="67"/>
      <c r="L26" s="67"/>
      <c r="M26" s="67"/>
      <c r="N26" s="67"/>
      <c r="O26" s="53">
        <f t="shared" si="0"/>
        <v>0</v>
      </c>
      <c r="Q26" s="61" t="s">
        <v>120</v>
      </c>
      <c r="R26" s="67"/>
      <c r="S26" s="67"/>
      <c r="T26" s="67"/>
    </row>
    <row r="27" spans="1:20" x14ac:dyDescent="0.25">
      <c r="A27" s="151">
        <f t="shared" si="1"/>
        <v>14</v>
      </c>
      <c r="B27" s="158" t="s">
        <v>121</v>
      </c>
      <c r="C27" s="68"/>
      <c r="D27" s="68"/>
      <c r="E27" s="68"/>
      <c r="F27" s="68"/>
      <c r="G27" s="68"/>
      <c r="H27" s="68"/>
      <c r="I27" s="68"/>
      <c r="J27" s="68"/>
      <c r="K27" s="68"/>
      <c r="L27" s="68"/>
      <c r="M27" s="68"/>
      <c r="N27" s="68"/>
      <c r="O27" s="53">
        <f t="shared" si="0"/>
        <v>0</v>
      </c>
      <c r="Q27" s="158" t="s">
        <v>121</v>
      </c>
      <c r="R27" s="68"/>
      <c r="S27" s="68"/>
      <c r="T27" s="68"/>
    </row>
    <row r="28" spans="1:20" x14ac:dyDescent="0.25">
      <c r="A28" s="151">
        <f t="shared" si="1"/>
        <v>15</v>
      </c>
      <c r="B28" s="61" t="s">
        <v>122</v>
      </c>
      <c r="C28" s="67"/>
      <c r="D28" s="67"/>
      <c r="E28" s="67"/>
      <c r="F28" s="67"/>
      <c r="G28" s="67"/>
      <c r="H28" s="67"/>
      <c r="I28" s="67"/>
      <c r="J28" s="67"/>
      <c r="K28" s="67"/>
      <c r="L28" s="67"/>
      <c r="M28" s="67"/>
      <c r="N28" s="67"/>
      <c r="O28" s="53">
        <f t="shared" si="0"/>
        <v>0</v>
      </c>
      <c r="Q28" s="61" t="s">
        <v>122</v>
      </c>
      <c r="R28" s="67"/>
      <c r="S28" s="67"/>
      <c r="T28" s="67"/>
    </row>
    <row r="29" spans="1:20" x14ac:dyDescent="0.25">
      <c r="A29" s="151">
        <f t="shared" si="1"/>
        <v>16</v>
      </c>
      <c r="B29" s="158" t="s">
        <v>123</v>
      </c>
      <c r="C29" s="68"/>
      <c r="D29" s="68"/>
      <c r="E29" s="68"/>
      <c r="F29" s="68"/>
      <c r="G29" s="68"/>
      <c r="H29" s="68"/>
      <c r="I29" s="68"/>
      <c r="J29" s="68"/>
      <c r="K29" s="68"/>
      <c r="L29" s="68"/>
      <c r="M29" s="68"/>
      <c r="N29" s="68"/>
      <c r="O29" s="53">
        <f t="shared" si="0"/>
        <v>0</v>
      </c>
      <c r="Q29" s="158" t="s">
        <v>123</v>
      </c>
      <c r="R29" s="68"/>
      <c r="S29" s="68"/>
      <c r="T29" s="68"/>
    </row>
    <row r="30" spans="1:20" x14ac:dyDescent="0.25">
      <c r="A30" s="151">
        <f t="shared" si="1"/>
        <v>17</v>
      </c>
      <c r="B30" s="61" t="s">
        <v>124</v>
      </c>
      <c r="C30" s="67"/>
      <c r="D30" s="67"/>
      <c r="E30" s="67"/>
      <c r="F30" s="67"/>
      <c r="G30" s="67"/>
      <c r="H30" s="67"/>
      <c r="I30" s="67"/>
      <c r="J30" s="67"/>
      <c r="K30" s="67"/>
      <c r="L30" s="67"/>
      <c r="M30" s="67"/>
      <c r="N30" s="67"/>
      <c r="O30" s="53">
        <f t="shared" si="0"/>
        <v>0</v>
      </c>
      <c r="Q30" s="61" t="s">
        <v>124</v>
      </c>
      <c r="R30" s="67"/>
      <c r="S30" s="67"/>
      <c r="T30" s="67"/>
    </row>
    <row r="31" spans="1:20" x14ac:dyDescent="0.25">
      <c r="A31" s="151">
        <f t="shared" si="1"/>
        <v>18</v>
      </c>
      <c r="B31" s="158" t="s">
        <v>125</v>
      </c>
      <c r="C31" s="68"/>
      <c r="D31" s="68"/>
      <c r="E31" s="68"/>
      <c r="F31" s="68"/>
      <c r="G31" s="68"/>
      <c r="H31" s="68"/>
      <c r="I31" s="68"/>
      <c r="J31" s="68"/>
      <c r="K31" s="68"/>
      <c r="L31" s="68"/>
      <c r="M31" s="68"/>
      <c r="N31" s="68"/>
      <c r="O31" s="53">
        <f t="shared" si="0"/>
        <v>0</v>
      </c>
      <c r="Q31" s="158" t="s">
        <v>125</v>
      </c>
      <c r="R31" s="68"/>
      <c r="S31" s="68"/>
      <c r="T31" s="68"/>
    </row>
    <row r="32" spans="1:20" x14ac:dyDescent="0.25">
      <c r="A32" s="151">
        <f t="shared" si="1"/>
        <v>19</v>
      </c>
      <c r="B32" s="61" t="s">
        <v>126</v>
      </c>
      <c r="C32" s="67"/>
      <c r="D32" s="67"/>
      <c r="E32" s="67"/>
      <c r="F32" s="67"/>
      <c r="G32" s="67"/>
      <c r="H32" s="67"/>
      <c r="I32" s="67"/>
      <c r="J32" s="67"/>
      <c r="K32" s="67"/>
      <c r="L32" s="67"/>
      <c r="M32" s="67"/>
      <c r="N32" s="67"/>
      <c r="O32" s="53">
        <f t="shared" si="0"/>
        <v>0</v>
      </c>
      <c r="Q32" s="61" t="s">
        <v>126</v>
      </c>
      <c r="R32" s="67"/>
      <c r="S32" s="67"/>
      <c r="T32" s="67"/>
    </row>
    <row r="33" spans="1:20" x14ac:dyDescent="0.25">
      <c r="A33" s="151">
        <f t="shared" si="1"/>
        <v>20</v>
      </c>
      <c r="B33" s="158" t="s">
        <v>127</v>
      </c>
      <c r="C33" s="68"/>
      <c r="D33" s="68"/>
      <c r="E33" s="68"/>
      <c r="F33" s="68"/>
      <c r="G33" s="68"/>
      <c r="H33" s="68"/>
      <c r="I33" s="68"/>
      <c r="J33" s="68"/>
      <c r="K33" s="68"/>
      <c r="L33" s="68"/>
      <c r="M33" s="68"/>
      <c r="N33" s="68"/>
      <c r="O33" s="53">
        <f t="shared" si="0"/>
        <v>0</v>
      </c>
      <c r="Q33" s="158" t="s">
        <v>127</v>
      </c>
      <c r="R33" s="68"/>
      <c r="S33" s="68"/>
      <c r="T33" s="68"/>
    </row>
    <row r="34" spans="1:20" x14ac:dyDescent="0.25">
      <c r="A34" s="151">
        <f t="shared" si="1"/>
        <v>21</v>
      </c>
      <c r="B34" s="61" t="s">
        <v>139</v>
      </c>
      <c r="C34" s="67"/>
      <c r="D34" s="67"/>
      <c r="E34" s="67"/>
      <c r="F34" s="67"/>
      <c r="G34" s="67"/>
      <c r="H34" s="67"/>
      <c r="I34" s="67"/>
      <c r="J34" s="67"/>
      <c r="K34" s="67"/>
      <c r="L34" s="67"/>
      <c r="M34" s="67"/>
      <c r="N34" s="67"/>
      <c r="O34" s="53">
        <f t="shared" si="0"/>
        <v>0</v>
      </c>
      <c r="Q34" s="61" t="s">
        <v>139</v>
      </c>
      <c r="R34" s="67"/>
      <c r="S34" s="67"/>
      <c r="T34" s="67"/>
    </row>
    <row r="35" spans="1:20" x14ac:dyDescent="0.25">
      <c r="A35" s="151">
        <f t="shared" si="1"/>
        <v>22</v>
      </c>
      <c r="B35" s="158" t="s">
        <v>140</v>
      </c>
      <c r="C35" s="68"/>
      <c r="D35" s="68"/>
      <c r="E35" s="68"/>
      <c r="F35" s="68"/>
      <c r="G35" s="68"/>
      <c r="H35" s="68"/>
      <c r="I35" s="68"/>
      <c r="J35" s="68"/>
      <c r="K35" s="68"/>
      <c r="L35" s="68"/>
      <c r="M35" s="68"/>
      <c r="N35" s="68"/>
      <c r="O35" s="53">
        <f t="shared" si="0"/>
        <v>0</v>
      </c>
      <c r="Q35" s="158" t="s">
        <v>140</v>
      </c>
      <c r="R35" s="68"/>
      <c r="S35" s="68"/>
      <c r="T35" s="68"/>
    </row>
    <row r="36" spans="1:20" x14ac:dyDescent="0.25">
      <c r="A36" s="151">
        <f t="shared" si="1"/>
        <v>23</v>
      </c>
      <c r="B36" s="61" t="s">
        <v>141</v>
      </c>
      <c r="C36" s="67"/>
      <c r="D36" s="67"/>
      <c r="E36" s="67"/>
      <c r="F36" s="67"/>
      <c r="G36" s="67"/>
      <c r="H36" s="67"/>
      <c r="I36" s="67"/>
      <c r="J36" s="67"/>
      <c r="K36" s="67"/>
      <c r="L36" s="67"/>
      <c r="M36" s="67"/>
      <c r="N36" s="67"/>
      <c r="O36" s="53">
        <f t="shared" si="0"/>
        <v>0</v>
      </c>
      <c r="Q36" s="61" t="s">
        <v>141</v>
      </c>
      <c r="R36" s="67"/>
      <c r="S36" s="67"/>
      <c r="T36" s="67"/>
    </row>
    <row r="37" spans="1:20" x14ac:dyDescent="0.25">
      <c r="A37" s="151">
        <f t="shared" si="1"/>
        <v>24</v>
      </c>
      <c r="B37" s="158" t="s">
        <v>142</v>
      </c>
      <c r="C37" s="68"/>
      <c r="D37" s="68"/>
      <c r="E37" s="68"/>
      <c r="F37" s="68"/>
      <c r="G37" s="68"/>
      <c r="H37" s="68"/>
      <c r="I37" s="68"/>
      <c r="J37" s="68"/>
      <c r="K37" s="68"/>
      <c r="L37" s="68"/>
      <c r="M37" s="68"/>
      <c r="N37" s="68"/>
      <c r="O37" s="53">
        <f t="shared" si="0"/>
        <v>0</v>
      </c>
      <c r="Q37" s="158" t="s">
        <v>142</v>
      </c>
      <c r="R37" s="68"/>
      <c r="S37" s="68"/>
      <c r="T37" s="68"/>
    </row>
    <row r="38" spans="1:20" x14ac:dyDescent="0.25">
      <c r="A38" s="151">
        <f t="shared" si="1"/>
        <v>25</v>
      </c>
      <c r="B38" s="61" t="s">
        <v>143</v>
      </c>
      <c r="C38" s="67"/>
      <c r="D38" s="67"/>
      <c r="E38" s="67"/>
      <c r="F38" s="67"/>
      <c r="G38" s="67"/>
      <c r="H38" s="67"/>
      <c r="I38" s="67"/>
      <c r="J38" s="67"/>
      <c r="K38" s="67"/>
      <c r="L38" s="67"/>
      <c r="M38" s="67"/>
      <c r="N38" s="67"/>
      <c r="O38" s="53">
        <f t="shared" si="0"/>
        <v>0</v>
      </c>
      <c r="Q38" s="61" t="s">
        <v>143</v>
      </c>
      <c r="R38" s="67"/>
      <c r="S38" s="67"/>
      <c r="T38" s="67"/>
    </row>
    <row r="39" spans="1:20" x14ac:dyDescent="0.25">
      <c r="A39" s="151">
        <f t="shared" si="1"/>
        <v>26</v>
      </c>
      <c r="B39" s="158" t="s">
        <v>144</v>
      </c>
      <c r="C39" s="68"/>
      <c r="D39" s="68"/>
      <c r="E39" s="68"/>
      <c r="F39" s="68"/>
      <c r="G39" s="68"/>
      <c r="H39" s="68"/>
      <c r="I39" s="68"/>
      <c r="J39" s="68"/>
      <c r="K39" s="68"/>
      <c r="L39" s="68"/>
      <c r="M39" s="68"/>
      <c r="N39" s="68"/>
      <c r="O39" s="53">
        <f t="shared" si="0"/>
        <v>0</v>
      </c>
      <c r="Q39" s="158" t="s">
        <v>144</v>
      </c>
      <c r="R39" s="68"/>
      <c r="S39" s="68"/>
      <c r="T39" s="68"/>
    </row>
    <row r="40" spans="1:20" x14ac:dyDescent="0.25">
      <c r="A40" s="151">
        <f t="shared" si="1"/>
        <v>27</v>
      </c>
      <c r="B40" s="61" t="s">
        <v>145</v>
      </c>
      <c r="C40" s="67"/>
      <c r="D40" s="67"/>
      <c r="E40" s="67"/>
      <c r="F40" s="67"/>
      <c r="G40" s="67"/>
      <c r="H40" s="67"/>
      <c r="I40" s="67"/>
      <c r="J40" s="67"/>
      <c r="K40" s="67"/>
      <c r="L40" s="67"/>
      <c r="M40" s="67"/>
      <c r="N40" s="67"/>
      <c r="O40" s="53">
        <f t="shared" si="0"/>
        <v>0</v>
      </c>
      <c r="Q40" s="61" t="s">
        <v>145</v>
      </c>
      <c r="R40" s="67"/>
      <c r="S40" s="67"/>
      <c r="T40" s="67"/>
    </row>
    <row r="41" spans="1:20" x14ac:dyDescent="0.25">
      <c r="A41" s="151">
        <f t="shared" si="1"/>
        <v>28</v>
      </c>
      <c r="B41" s="158" t="s">
        <v>146</v>
      </c>
      <c r="C41" s="68"/>
      <c r="D41" s="68"/>
      <c r="E41" s="68"/>
      <c r="F41" s="68"/>
      <c r="G41" s="68"/>
      <c r="H41" s="68"/>
      <c r="I41" s="68"/>
      <c r="J41" s="68"/>
      <c r="K41" s="68"/>
      <c r="L41" s="68"/>
      <c r="M41" s="68"/>
      <c r="N41" s="68"/>
      <c r="O41" s="53">
        <f t="shared" si="0"/>
        <v>0</v>
      </c>
      <c r="Q41" s="158" t="s">
        <v>146</v>
      </c>
      <c r="R41" s="68"/>
      <c r="S41" s="68"/>
      <c r="T41" s="68"/>
    </row>
    <row r="42" spans="1:20" x14ac:dyDescent="0.25">
      <c r="A42" s="151">
        <f t="shared" si="1"/>
        <v>29</v>
      </c>
      <c r="B42" s="61" t="s">
        <v>147</v>
      </c>
      <c r="C42" s="67"/>
      <c r="D42" s="67"/>
      <c r="E42" s="67"/>
      <c r="F42" s="67"/>
      <c r="G42" s="67"/>
      <c r="H42" s="67"/>
      <c r="I42" s="67"/>
      <c r="J42" s="67"/>
      <c r="K42" s="67"/>
      <c r="L42" s="67"/>
      <c r="M42" s="67"/>
      <c r="N42" s="67"/>
      <c r="O42" s="53">
        <f t="shared" si="0"/>
        <v>0</v>
      </c>
      <c r="Q42" s="61" t="s">
        <v>147</v>
      </c>
      <c r="R42" s="67"/>
      <c r="S42" s="67"/>
      <c r="T42" s="67"/>
    </row>
    <row r="43" spans="1:20" x14ac:dyDescent="0.25">
      <c r="A43" s="151">
        <f t="shared" si="1"/>
        <v>30</v>
      </c>
      <c r="B43" s="158" t="s">
        <v>148</v>
      </c>
      <c r="C43" s="68"/>
      <c r="D43" s="68"/>
      <c r="E43" s="68"/>
      <c r="F43" s="68"/>
      <c r="G43" s="68"/>
      <c r="H43" s="68"/>
      <c r="I43" s="68"/>
      <c r="J43" s="68"/>
      <c r="K43" s="68"/>
      <c r="L43" s="68"/>
      <c r="M43" s="68"/>
      <c r="N43" s="68"/>
      <c r="O43" s="53">
        <f t="shared" si="0"/>
        <v>0</v>
      </c>
      <c r="Q43" s="158" t="s">
        <v>148</v>
      </c>
      <c r="R43" s="68"/>
      <c r="S43" s="68"/>
      <c r="T43" s="68"/>
    </row>
    <row r="44" spans="1:20" x14ac:dyDescent="0.25">
      <c r="A44" s="151">
        <f t="shared" si="1"/>
        <v>31</v>
      </c>
      <c r="B44" s="61" t="s">
        <v>149</v>
      </c>
      <c r="C44" s="67"/>
      <c r="D44" s="67"/>
      <c r="E44" s="67"/>
      <c r="F44" s="67"/>
      <c r="G44" s="67"/>
      <c r="H44" s="67"/>
      <c r="I44" s="67"/>
      <c r="J44" s="67"/>
      <c r="K44" s="67"/>
      <c r="L44" s="67"/>
      <c r="M44" s="67"/>
      <c r="N44" s="67"/>
      <c r="O44" s="53">
        <f t="shared" si="0"/>
        <v>0</v>
      </c>
      <c r="Q44" s="61" t="s">
        <v>149</v>
      </c>
      <c r="R44" s="67"/>
      <c r="S44" s="67"/>
      <c r="T44" s="67"/>
    </row>
    <row r="45" spans="1:20" x14ac:dyDescent="0.25">
      <c r="A45" s="151">
        <f t="shared" si="1"/>
        <v>32</v>
      </c>
      <c r="B45" s="158" t="s">
        <v>150</v>
      </c>
      <c r="C45" s="68"/>
      <c r="D45" s="68"/>
      <c r="E45" s="68"/>
      <c r="F45" s="68"/>
      <c r="G45" s="68"/>
      <c r="H45" s="68"/>
      <c r="I45" s="68"/>
      <c r="J45" s="68"/>
      <c r="K45" s="68"/>
      <c r="L45" s="68"/>
      <c r="M45" s="68"/>
      <c r="N45" s="68"/>
      <c r="O45" s="53">
        <f t="shared" si="0"/>
        <v>0</v>
      </c>
      <c r="Q45" s="158" t="s">
        <v>150</v>
      </c>
      <c r="R45" s="68"/>
      <c r="S45" s="68"/>
      <c r="T45" s="68"/>
    </row>
    <row r="46" spans="1:20" x14ac:dyDescent="0.25">
      <c r="A46" s="151">
        <f t="shared" si="1"/>
        <v>33</v>
      </c>
      <c r="B46" s="61" t="s">
        <v>151</v>
      </c>
      <c r="C46" s="67"/>
      <c r="D46" s="67"/>
      <c r="E46" s="67"/>
      <c r="F46" s="67"/>
      <c r="G46" s="67"/>
      <c r="H46" s="67"/>
      <c r="I46" s="67"/>
      <c r="J46" s="67"/>
      <c r="K46" s="67"/>
      <c r="L46" s="67"/>
      <c r="M46" s="67"/>
      <c r="N46" s="67"/>
      <c r="O46" s="53">
        <f t="shared" si="0"/>
        <v>0</v>
      </c>
      <c r="Q46" s="61" t="s">
        <v>151</v>
      </c>
      <c r="R46" s="67"/>
      <c r="S46" s="67"/>
      <c r="T46" s="67"/>
    </row>
    <row r="47" spans="1:20" x14ac:dyDescent="0.25">
      <c r="A47" s="151">
        <f>A46+1</f>
        <v>34</v>
      </c>
      <c r="B47" s="158" t="s">
        <v>152</v>
      </c>
      <c r="C47" s="68"/>
      <c r="D47" s="68"/>
      <c r="E47" s="68"/>
      <c r="F47" s="68"/>
      <c r="G47" s="68"/>
      <c r="H47" s="68"/>
      <c r="I47" s="68"/>
      <c r="J47" s="68"/>
      <c r="K47" s="68"/>
      <c r="L47" s="68"/>
      <c r="M47" s="68"/>
      <c r="N47" s="68"/>
      <c r="O47" s="53">
        <f t="shared" si="0"/>
        <v>0</v>
      </c>
      <c r="Q47" s="158" t="s">
        <v>152</v>
      </c>
      <c r="R47" s="68"/>
      <c r="S47" s="68"/>
      <c r="T47" s="68"/>
    </row>
    <row r="48" spans="1:20" x14ac:dyDescent="0.25">
      <c r="A48" s="151">
        <f t="shared" ref="A48:A56" si="2">A47+1</f>
        <v>35</v>
      </c>
      <c r="B48" s="158" t="s">
        <v>231</v>
      </c>
      <c r="C48" s="68"/>
      <c r="D48" s="68"/>
      <c r="E48" s="68"/>
      <c r="F48" s="68"/>
      <c r="G48" s="68"/>
      <c r="H48" s="68"/>
      <c r="I48" s="68"/>
      <c r="J48" s="68"/>
      <c r="K48" s="68"/>
      <c r="L48" s="68"/>
      <c r="M48" s="68"/>
      <c r="N48" s="68"/>
      <c r="O48" s="53">
        <f t="shared" ref="O48:O56" si="3">C48+D48+E48+L48+M48+N48+F48+G48+H48+I48+J48+K48</f>
        <v>0</v>
      </c>
    </row>
    <row r="49" spans="1:15" x14ac:dyDescent="0.25">
      <c r="A49" s="151">
        <f t="shared" si="2"/>
        <v>36</v>
      </c>
      <c r="B49" s="158" t="s">
        <v>232</v>
      </c>
      <c r="C49" s="68"/>
      <c r="D49" s="68"/>
      <c r="E49" s="68"/>
      <c r="F49" s="68"/>
      <c r="G49" s="68"/>
      <c r="H49" s="68"/>
      <c r="I49" s="68"/>
      <c r="J49" s="68"/>
      <c r="K49" s="68"/>
      <c r="L49" s="68"/>
      <c r="M49" s="68"/>
      <c r="N49" s="68"/>
      <c r="O49" s="53">
        <f t="shared" si="3"/>
        <v>0</v>
      </c>
    </row>
    <row r="50" spans="1:15" x14ac:dyDescent="0.25">
      <c r="A50" s="151">
        <f t="shared" si="2"/>
        <v>37</v>
      </c>
      <c r="B50" s="158" t="s">
        <v>233</v>
      </c>
      <c r="C50" s="68"/>
      <c r="D50" s="68"/>
      <c r="E50" s="68"/>
      <c r="F50" s="68"/>
      <c r="G50" s="68"/>
      <c r="H50" s="68"/>
      <c r="I50" s="68"/>
      <c r="J50" s="68"/>
      <c r="K50" s="68"/>
      <c r="L50" s="68"/>
      <c r="M50" s="68"/>
      <c r="N50" s="68"/>
      <c r="O50" s="53">
        <f t="shared" si="3"/>
        <v>0</v>
      </c>
    </row>
    <row r="51" spans="1:15" x14ac:dyDescent="0.25">
      <c r="A51" s="151">
        <f t="shared" si="2"/>
        <v>38</v>
      </c>
      <c r="B51" s="158" t="s">
        <v>234</v>
      </c>
      <c r="C51" s="68"/>
      <c r="D51" s="68"/>
      <c r="E51" s="68"/>
      <c r="F51" s="68"/>
      <c r="G51" s="68"/>
      <c r="H51" s="68"/>
      <c r="I51" s="68"/>
      <c r="J51" s="68"/>
      <c r="K51" s="68"/>
      <c r="L51" s="68"/>
      <c r="M51" s="68"/>
      <c r="N51" s="68"/>
      <c r="O51" s="53">
        <f t="shared" si="3"/>
        <v>0</v>
      </c>
    </row>
    <row r="52" spans="1:15" x14ac:dyDescent="0.25">
      <c r="A52" s="151">
        <f t="shared" si="2"/>
        <v>39</v>
      </c>
      <c r="B52" s="158" t="s">
        <v>235</v>
      </c>
      <c r="C52" s="68"/>
      <c r="D52" s="68"/>
      <c r="E52" s="68"/>
      <c r="F52" s="68"/>
      <c r="G52" s="68"/>
      <c r="H52" s="68"/>
      <c r="I52" s="68"/>
      <c r="J52" s="68"/>
      <c r="K52" s="68"/>
      <c r="L52" s="68"/>
      <c r="M52" s="68"/>
      <c r="N52" s="68"/>
      <c r="O52" s="53">
        <f t="shared" si="3"/>
        <v>0</v>
      </c>
    </row>
    <row r="53" spans="1:15" x14ac:dyDescent="0.25">
      <c r="A53" s="151">
        <f t="shared" si="2"/>
        <v>40</v>
      </c>
      <c r="B53" s="158" t="s">
        <v>236</v>
      </c>
      <c r="C53" s="68"/>
      <c r="D53" s="68"/>
      <c r="E53" s="68"/>
      <c r="F53" s="68"/>
      <c r="G53" s="68"/>
      <c r="H53" s="68"/>
      <c r="I53" s="68"/>
      <c r="J53" s="68"/>
      <c r="K53" s="68"/>
      <c r="L53" s="68"/>
      <c r="M53" s="68"/>
      <c r="N53" s="68"/>
      <c r="O53" s="53">
        <f t="shared" si="3"/>
        <v>0</v>
      </c>
    </row>
    <row r="54" spans="1:15" x14ac:dyDescent="0.25">
      <c r="A54" s="151">
        <f t="shared" si="2"/>
        <v>41</v>
      </c>
      <c r="B54" s="158" t="s">
        <v>237</v>
      </c>
      <c r="C54" s="68"/>
      <c r="D54" s="68"/>
      <c r="E54" s="68"/>
      <c r="F54" s="68"/>
      <c r="G54" s="68"/>
      <c r="H54" s="68"/>
      <c r="I54" s="68"/>
      <c r="J54" s="68"/>
      <c r="K54" s="68"/>
      <c r="L54" s="68"/>
      <c r="M54" s="68"/>
      <c r="N54" s="68"/>
      <c r="O54" s="53">
        <f t="shared" si="3"/>
        <v>0</v>
      </c>
    </row>
    <row r="55" spans="1:15" x14ac:dyDescent="0.25">
      <c r="A55" s="151">
        <f t="shared" si="2"/>
        <v>42</v>
      </c>
      <c r="B55" s="158" t="s">
        <v>238</v>
      </c>
      <c r="C55" s="68"/>
      <c r="D55" s="68"/>
      <c r="E55" s="68"/>
      <c r="F55" s="68"/>
      <c r="G55" s="68"/>
      <c r="H55" s="68"/>
      <c r="I55" s="68"/>
      <c r="J55" s="68"/>
      <c r="K55" s="68"/>
      <c r="L55" s="68"/>
      <c r="M55" s="68"/>
      <c r="N55" s="68"/>
      <c r="O55" s="53">
        <f t="shared" si="3"/>
        <v>0</v>
      </c>
    </row>
    <row r="56" spans="1:15" x14ac:dyDescent="0.25">
      <c r="A56" s="151">
        <f t="shared" si="2"/>
        <v>43</v>
      </c>
      <c r="B56" s="158" t="s">
        <v>239</v>
      </c>
      <c r="C56" s="68"/>
      <c r="D56" s="68"/>
      <c r="E56" s="68"/>
      <c r="F56" s="68"/>
      <c r="G56" s="68"/>
      <c r="H56" s="68"/>
      <c r="I56" s="68"/>
      <c r="J56" s="68"/>
      <c r="K56" s="68"/>
      <c r="L56" s="68"/>
      <c r="M56" s="68"/>
      <c r="N56" s="68"/>
      <c r="O56" s="53">
        <f t="shared" si="3"/>
        <v>0</v>
      </c>
    </row>
  </sheetData>
  <sheetProtection algorithmName="SHA-512" hashValue="hPrt7XBMRcCUnrSK+LsgaWrDVY68AHHQyiFUs7Hy5qi8UQ6qOzx08jnJqUTe7qkCkpUfTFge3QL/0YHD7JTvvw==" saltValue="aFpp3sc7zSyeLzEHjrk/jw==" spinCount="100000" sheet="1" objects="1" scenarios="1"/>
  <mergeCells count="9">
    <mergeCell ref="K1:L1"/>
    <mergeCell ref="A12:A13"/>
    <mergeCell ref="B12:B13"/>
    <mergeCell ref="A11:B11"/>
    <mergeCell ref="C11:N11"/>
    <mergeCell ref="E2:F2"/>
    <mergeCell ref="E3:F3"/>
    <mergeCell ref="K7:L7"/>
    <mergeCell ref="N2:O2"/>
  </mergeCells>
  <phoneticPr fontId="21" type="noConversion"/>
  <dataValidations count="1">
    <dataValidation type="custom" allowBlank="1" showDropDown="1" sqref="G2" xr:uid="{BD7C96F1-9581-4F2E-AED5-8926DAEAE6F3}">
      <formula1>NOT(ISERROR(SEARCH(("Frei"),(G2))))</formula1>
    </dataValidation>
  </dataValidations>
  <pageMargins left="0.70866141732283472" right="0.70866141732283472" top="0.78740157480314965" bottom="0.78740157480314965" header="0.31496062992125984" footer="0.31496062992125984"/>
  <pageSetup paperSize="9" scale="70" fitToHeight="0"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5"/>
  <sheetViews>
    <sheetView zoomScale="90" zoomScaleNormal="90" workbookViewId="0">
      <selection activeCell="L21" sqref="L21"/>
    </sheetView>
  </sheetViews>
  <sheetFormatPr baseColWidth="10" defaultRowHeight="15" x14ac:dyDescent="0.25"/>
  <cols>
    <col min="1" max="1" width="6.5703125" customWidth="1"/>
    <col min="2" max="2" width="28.5703125" customWidth="1"/>
    <col min="3" max="5" width="11.42578125" style="69"/>
    <col min="6" max="6" width="12" style="69" customWidth="1"/>
    <col min="7" max="10" width="11.42578125" style="69"/>
    <col min="11" max="11" width="26.28515625" style="69" customWidth="1"/>
    <col min="12" max="12" width="11.42578125" style="69"/>
    <col min="13" max="13" width="32.5703125" customWidth="1"/>
  </cols>
  <sheetData>
    <row r="1" spans="1:13" x14ac:dyDescent="0.25">
      <c r="A1" s="3" t="s">
        <v>71</v>
      </c>
      <c r="B1" s="26"/>
      <c r="C1" s="65"/>
      <c r="D1" s="65"/>
      <c r="E1" s="65"/>
      <c r="F1" s="65"/>
      <c r="G1" s="65"/>
      <c r="H1" s="65"/>
      <c r="I1" s="65"/>
      <c r="J1" s="65"/>
      <c r="K1" s="65"/>
      <c r="L1" s="65"/>
      <c r="M1" s="54"/>
    </row>
    <row r="2" spans="1:13" x14ac:dyDescent="0.25">
      <c r="A2" s="26"/>
      <c r="B2" s="26"/>
      <c r="C2" s="65"/>
      <c r="D2" s="65"/>
      <c r="E2" s="65"/>
      <c r="F2" s="65"/>
      <c r="G2" s="65"/>
      <c r="H2" s="65"/>
      <c r="I2" s="65"/>
      <c r="J2" s="156" t="s">
        <v>153</v>
      </c>
      <c r="K2" s="156"/>
      <c r="L2" s="65"/>
      <c r="M2" s="54"/>
    </row>
    <row r="3" spans="1:13" x14ac:dyDescent="0.25">
      <c r="A3" s="3" t="s">
        <v>19</v>
      </c>
      <c r="B3" s="2"/>
      <c r="C3" s="65"/>
      <c r="D3" s="73"/>
      <c r="E3" s="73"/>
      <c r="F3" s="73"/>
      <c r="G3" s="73"/>
      <c r="H3" s="73"/>
      <c r="I3" s="65"/>
      <c r="J3" s="156"/>
      <c r="K3" s="157" t="s">
        <v>155</v>
      </c>
      <c r="L3" s="76"/>
    </row>
    <row r="4" spans="1:13" x14ac:dyDescent="0.25">
      <c r="A4" s="55" t="s">
        <v>20</v>
      </c>
      <c r="B4" s="56"/>
      <c r="C4" s="151">
        <f>SUM(COUNTIF(K12:K433,"&gt;0"),(COUNTIF(K12:K433,"&lt;0")))</f>
        <v>0</v>
      </c>
      <c r="D4" s="74"/>
      <c r="E4" s="73"/>
      <c r="F4" s="73"/>
      <c r="G4" s="73"/>
      <c r="H4" s="74"/>
      <c r="J4" s="156"/>
      <c r="K4" s="157" t="s">
        <v>154</v>
      </c>
    </row>
    <row r="5" spans="1:13" x14ac:dyDescent="0.25">
      <c r="A5" s="57" t="s">
        <v>21</v>
      </c>
      <c r="B5" s="58"/>
      <c r="C5" s="151">
        <f>D5</f>
        <v>0</v>
      </c>
      <c r="D5" s="74"/>
      <c r="E5" s="74"/>
      <c r="F5" s="74"/>
      <c r="G5" s="74"/>
      <c r="H5" s="74"/>
      <c r="J5" s="77"/>
      <c r="K5" s="74"/>
      <c r="L5" s="78"/>
    </row>
    <row r="6" spans="1:13" x14ac:dyDescent="0.25">
      <c r="A6" s="59" t="s">
        <v>22</v>
      </c>
      <c r="B6" s="79"/>
      <c r="C6" s="151"/>
      <c r="D6" s="75"/>
      <c r="E6" s="75"/>
      <c r="F6" s="75"/>
      <c r="G6" s="75"/>
      <c r="H6" s="75"/>
      <c r="I6" s="75"/>
      <c r="J6" s="75"/>
      <c r="K6" s="76"/>
      <c r="L6" s="75"/>
      <c r="M6" s="54"/>
    </row>
    <row r="7" spans="1:13" x14ac:dyDescent="0.25">
      <c r="A7" s="26"/>
      <c r="B7" s="26"/>
      <c r="C7" s="65"/>
      <c r="D7" s="65"/>
      <c r="E7" s="65"/>
      <c r="F7" s="65"/>
      <c r="G7" s="65"/>
      <c r="H7" s="65"/>
      <c r="I7" s="65"/>
      <c r="J7" s="65"/>
      <c r="K7" s="65"/>
      <c r="L7" s="65"/>
      <c r="M7" s="54"/>
    </row>
    <row r="8" spans="1:13" x14ac:dyDescent="0.25">
      <c r="A8" s="60"/>
      <c r="B8" s="60"/>
      <c r="C8" s="122" t="s">
        <v>23</v>
      </c>
      <c r="D8" s="122"/>
      <c r="E8" s="122"/>
      <c r="F8" s="122"/>
      <c r="G8" s="122"/>
      <c r="H8" s="122"/>
      <c r="I8" s="122"/>
      <c r="J8" s="122"/>
      <c r="K8" s="66"/>
      <c r="L8" s="122"/>
      <c r="M8" s="54"/>
    </row>
    <row r="9" spans="1:13" x14ac:dyDescent="0.25">
      <c r="A9" s="250" t="s">
        <v>24</v>
      </c>
      <c r="B9" s="250"/>
      <c r="C9" s="251" t="s">
        <v>130</v>
      </c>
      <c r="D9" s="252"/>
      <c r="E9" s="252"/>
      <c r="F9" s="252"/>
      <c r="G9" s="252"/>
      <c r="H9" s="252"/>
      <c r="I9" s="252"/>
      <c r="J9" s="252"/>
      <c r="K9" s="252"/>
      <c r="L9" s="253"/>
      <c r="M9" s="54"/>
    </row>
    <row r="10" spans="1:13" x14ac:dyDescent="0.25">
      <c r="A10" s="246" t="s">
        <v>33</v>
      </c>
      <c r="B10" s="248" t="s">
        <v>24</v>
      </c>
      <c r="C10" s="63"/>
      <c r="D10" s="63"/>
      <c r="E10" s="63"/>
      <c r="F10" s="63"/>
      <c r="G10" s="63"/>
      <c r="H10" s="63"/>
      <c r="I10" s="63"/>
      <c r="J10" s="63"/>
      <c r="K10" s="90"/>
      <c r="L10" s="63"/>
    </row>
    <row r="11" spans="1:13" ht="40.5" customHeight="1" x14ac:dyDescent="0.25">
      <c r="A11" s="247"/>
      <c r="B11" s="249"/>
      <c r="C11" s="64" t="s">
        <v>25</v>
      </c>
      <c r="D11" s="64" t="s">
        <v>26</v>
      </c>
      <c r="E11" s="64" t="s">
        <v>17</v>
      </c>
      <c r="F11" s="64" t="s">
        <v>27</v>
      </c>
      <c r="G11" s="64" t="s">
        <v>28</v>
      </c>
      <c r="H11" s="64" t="s">
        <v>128</v>
      </c>
      <c r="I11" s="64" t="s">
        <v>29</v>
      </c>
      <c r="J11" s="64" t="s">
        <v>30</v>
      </c>
      <c r="K11" s="70" t="s">
        <v>32</v>
      </c>
      <c r="L11" s="64" t="s">
        <v>95</v>
      </c>
    </row>
    <row r="12" spans="1:13" x14ac:dyDescent="0.25">
      <c r="A12" s="151">
        <v>1</v>
      </c>
      <c r="B12" s="61" t="s">
        <v>108</v>
      </c>
      <c r="C12" s="71"/>
      <c r="D12" s="67"/>
      <c r="E12" s="67"/>
      <c r="F12" s="67"/>
      <c r="G12" s="67"/>
      <c r="H12" s="67"/>
      <c r="I12" s="67"/>
      <c r="J12" s="67"/>
      <c r="K12" s="92">
        <f>C12+D12+E12+F12+G12+H12+I12+J12</f>
        <v>0</v>
      </c>
      <c r="L12" s="67"/>
    </row>
    <row r="13" spans="1:13" x14ac:dyDescent="0.25">
      <c r="A13" s="151">
        <v>2</v>
      </c>
      <c r="B13" s="158" t="s">
        <v>109</v>
      </c>
      <c r="C13" s="68"/>
      <c r="D13" s="68"/>
      <c r="E13" s="68"/>
      <c r="F13" s="68"/>
      <c r="G13" s="68"/>
      <c r="H13" s="68"/>
      <c r="I13" s="68"/>
      <c r="J13" s="68"/>
      <c r="K13" s="92">
        <f t="shared" ref="K13:K45" si="0">C13+D13+E13+F13+G13+H13+I13+J13</f>
        <v>0</v>
      </c>
      <c r="L13" s="68"/>
    </row>
    <row r="14" spans="1:13" x14ac:dyDescent="0.25">
      <c r="A14" s="151">
        <v>3</v>
      </c>
      <c r="B14" s="61" t="s">
        <v>110</v>
      </c>
      <c r="C14" s="67"/>
      <c r="D14" s="67"/>
      <c r="E14" s="67"/>
      <c r="F14" s="67"/>
      <c r="G14" s="67"/>
      <c r="H14" s="67"/>
      <c r="I14" s="67"/>
      <c r="J14" s="67"/>
      <c r="K14" s="92">
        <f t="shared" si="0"/>
        <v>0</v>
      </c>
      <c r="L14" s="67"/>
    </row>
    <row r="15" spans="1:13" x14ac:dyDescent="0.25">
      <c r="A15" s="151">
        <v>4</v>
      </c>
      <c r="B15" s="158" t="s">
        <v>111</v>
      </c>
      <c r="C15" s="68"/>
      <c r="D15" s="68"/>
      <c r="E15" s="68"/>
      <c r="F15" s="68"/>
      <c r="G15" s="68"/>
      <c r="H15" s="68"/>
      <c r="I15" s="68"/>
      <c r="J15" s="68"/>
      <c r="K15" s="92">
        <f t="shared" si="0"/>
        <v>0</v>
      </c>
      <c r="L15" s="68"/>
    </row>
    <row r="16" spans="1:13" x14ac:dyDescent="0.25">
      <c r="A16" s="151">
        <v>5</v>
      </c>
      <c r="B16" s="61" t="s">
        <v>112</v>
      </c>
      <c r="C16" s="71"/>
      <c r="D16" s="67"/>
      <c r="E16" s="67"/>
      <c r="F16" s="67"/>
      <c r="G16" s="67"/>
      <c r="H16" s="67"/>
      <c r="I16" s="67"/>
      <c r="J16" s="67"/>
      <c r="K16" s="92">
        <f t="shared" si="0"/>
        <v>0</v>
      </c>
      <c r="L16" s="67"/>
    </row>
    <row r="17" spans="1:12" x14ac:dyDescent="0.25">
      <c r="A17" s="151">
        <v>6</v>
      </c>
      <c r="B17" s="158" t="s">
        <v>113</v>
      </c>
      <c r="C17" s="68"/>
      <c r="D17" s="68"/>
      <c r="E17" s="68"/>
      <c r="F17" s="68"/>
      <c r="G17" s="68"/>
      <c r="H17" s="68"/>
      <c r="I17" s="68"/>
      <c r="J17" s="68"/>
      <c r="K17" s="92">
        <f t="shared" si="0"/>
        <v>0</v>
      </c>
      <c r="L17" s="68"/>
    </row>
    <row r="18" spans="1:12" x14ac:dyDescent="0.25">
      <c r="A18" s="151">
        <v>7</v>
      </c>
      <c r="B18" s="61" t="s">
        <v>114</v>
      </c>
      <c r="C18" s="67"/>
      <c r="D18" s="67"/>
      <c r="E18" s="67"/>
      <c r="F18" s="67"/>
      <c r="G18" s="67"/>
      <c r="H18" s="67"/>
      <c r="I18" s="67"/>
      <c r="J18" s="67"/>
      <c r="K18" s="92">
        <f t="shared" si="0"/>
        <v>0</v>
      </c>
      <c r="L18" s="67"/>
    </row>
    <row r="19" spans="1:12" x14ac:dyDescent="0.25">
      <c r="A19" s="151">
        <v>8</v>
      </c>
      <c r="B19" s="158" t="s">
        <v>115</v>
      </c>
      <c r="C19" s="68"/>
      <c r="D19" s="68"/>
      <c r="E19" s="68"/>
      <c r="F19" s="68"/>
      <c r="G19" s="68"/>
      <c r="H19" s="68"/>
      <c r="I19" s="68"/>
      <c r="J19" s="68"/>
      <c r="K19" s="92">
        <f t="shared" si="0"/>
        <v>0</v>
      </c>
      <c r="L19" s="68"/>
    </row>
    <row r="20" spans="1:12" x14ac:dyDescent="0.25">
      <c r="A20" s="151">
        <v>9</v>
      </c>
      <c r="B20" s="61" t="s">
        <v>116</v>
      </c>
      <c r="C20" s="67"/>
      <c r="D20" s="67"/>
      <c r="E20" s="67"/>
      <c r="F20" s="67"/>
      <c r="G20" s="67"/>
      <c r="H20" s="67"/>
      <c r="I20" s="67"/>
      <c r="J20" s="67"/>
      <c r="K20" s="92">
        <f t="shared" si="0"/>
        <v>0</v>
      </c>
      <c r="L20" s="67"/>
    </row>
    <row r="21" spans="1:12" x14ac:dyDescent="0.25">
      <c r="A21" s="151">
        <v>10</v>
      </c>
      <c r="B21" s="158" t="s">
        <v>117</v>
      </c>
      <c r="C21" s="68"/>
      <c r="D21" s="68"/>
      <c r="E21" s="68"/>
      <c r="F21" s="68"/>
      <c r="G21" s="68"/>
      <c r="H21" s="68"/>
      <c r="I21" s="68"/>
      <c r="J21" s="68"/>
      <c r="K21" s="92">
        <f t="shared" si="0"/>
        <v>0</v>
      </c>
      <c r="L21" s="68"/>
    </row>
    <row r="22" spans="1:12" x14ac:dyDescent="0.25">
      <c r="A22" s="151">
        <v>11</v>
      </c>
      <c r="B22" s="61" t="s">
        <v>118</v>
      </c>
      <c r="C22" s="67"/>
      <c r="D22" s="67"/>
      <c r="E22" s="67"/>
      <c r="F22" s="67"/>
      <c r="G22" s="67"/>
      <c r="H22" s="67"/>
      <c r="I22" s="67"/>
      <c r="J22" s="67"/>
      <c r="K22" s="92">
        <f t="shared" si="0"/>
        <v>0</v>
      </c>
      <c r="L22" s="67"/>
    </row>
    <row r="23" spans="1:12" x14ac:dyDescent="0.25">
      <c r="A23" s="151">
        <v>12</v>
      </c>
      <c r="B23" s="158" t="s">
        <v>119</v>
      </c>
      <c r="C23" s="68"/>
      <c r="D23" s="68"/>
      <c r="E23" s="68"/>
      <c r="F23" s="68"/>
      <c r="G23" s="68"/>
      <c r="H23" s="68"/>
      <c r="I23" s="68"/>
      <c r="J23" s="68"/>
      <c r="K23" s="92">
        <f t="shared" si="0"/>
        <v>0</v>
      </c>
      <c r="L23" s="68"/>
    </row>
    <row r="24" spans="1:12" x14ac:dyDescent="0.25">
      <c r="A24" s="151">
        <v>13</v>
      </c>
      <c r="B24" s="61" t="s">
        <v>120</v>
      </c>
      <c r="C24" s="67"/>
      <c r="D24" s="67"/>
      <c r="E24" s="67"/>
      <c r="F24" s="67"/>
      <c r="G24" s="67"/>
      <c r="H24" s="67"/>
      <c r="I24" s="67"/>
      <c r="J24" s="67"/>
      <c r="K24" s="92">
        <f t="shared" si="0"/>
        <v>0</v>
      </c>
      <c r="L24" s="67"/>
    </row>
    <row r="25" spans="1:12" x14ac:dyDescent="0.25">
      <c r="A25" s="151">
        <v>14</v>
      </c>
      <c r="B25" s="158" t="s">
        <v>121</v>
      </c>
      <c r="C25" s="68"/>
      <c r="D25" s="68"/>
      <c r="E25" s="68"/>
      <c r="F25" s="68"/>
      <c r="G25" s="68"/>
      <c r="H25" s="68"/>
      <c r="I25" s="68"/>
      <c r="J25" s="68"/>
      <c r="K25" s="92">
        <f t="shared" si="0"/>
        <v>0</v>
      </c>
      <c r="L25" s="68"/>
    </row>
    <row r="26" spans="1:12" x14ac:dyDescent="0.25">
      <c r="A26" s="151">
        <v>15</v>
      </c>
      <c r="B26" s="61" t="s">
        <v>122</v>
      </c>
      <c r="C26" s="67"/>
      <c r="D26" s="67"/>
      <c r="E26" s="67"/>
      <c r="F26" s="67"/>
      <c r="G26" s="67"/>
      <c r="H26" s="67"/>
      <c r="I26" s="67"/>
      <c r="J26" s="67"/>
      <c r="K26" s="92">
        <f t="shared" si="0"/>
        <v>0</v>
      </c>
      <c r="L26" s="67"/>
    </row>
    <row r="27" spans="1:12" x14ac:dyDescent="0.25">
      <c r="A27" s="151">
        <v>16</v>
      </c>
      <c r="B27" s="158" t="s">
        <v>123</v>
      </c>
      <c r="C27" s="68"/>
      <c r="D27" s="68"/>
      <c r="E27" s="68"/>
      <c r="F27" s="68"/>
      <c r="G27" s="68"/>
      <c r="H27" s="68"/>
      <c r="I27" s="68"/>
      <c r="J27" s="68"/>
      <c r="K27" s="92">
        <f t="shared" si="0"/>
        <v>0</v>
      </c>
      <c r="L27" s="68"/>
    </row>
    <row r="28" spans="1:12" x14ac:dyDescent="0.25">
      <c r="A28" s="151">
        <v>17</v>
      </c>
      <c r="B28" s="61" t="s">
        <v>124</v>
      </c>
      <c r="C28" s="67"/>
      <c r="D28" s="67"/>
      <c r="E28" s="67"/>
      <c r="F28" s="67"/>
      <c r="G28" s="67"/>
      <c r="H28" s="67"/>
      <c r="I28" s="67"/>
      <c r="J28" s="67"/>
      <c r="K28" s="92">
        <f t="shared" si="0"/>
        <v>0</v>
      </c>
      <c r="L28" s="67"/>
    </row>
    <row r="29" spans="1:12" x14ac:dyDescent="0.25">
      <c r="A29" s="151">
        <v>18</v>
      </c>
      <c r="B29" s="158" t="s">
        <v>125</v>
      </c>
      <c r="C29" s="68"/>
      <c r="D29" s="68"/>
      <c r="E29" s="68"/>
      <c r="F29" s="68"/>
      <c r="G29" s="68"/>
      <c r="H29" s="68"/>
      <c r="I29" s="68"/>
      <c r="J29" s="68"/>
      <c r="K29" s="92">
        <f t="shared" si="0"/>
        <v>0</v>
      </c>
      <c r="L29" s="68"/>
    </row>
    <row r="30" spans="1:12" x14ac:dyDescent="0.25">
      <c r="A30" s="151">
        <v>19</v>
      </c>
      <c r="B30" s="61" t="s">
        <v>126</v>
      </c>
      <c r="C30" s="71"/>
      <c r="D30" s="67"/>
      <c r="E30" s="67"/>
      <c r="F30" s="67"/>
      <c r="G30" s="67"/>
      <c r="H30" s="67"/>
      <c r="I30" s="67"/>
      <c r="J30" s="67"/>
      <c r="K30" s="92">
        <f t="shared" si="0"/>
        <v>0</v>
      </c>
      <c r="L30" s="67"/>
    </row>
    <row r="31" spans="1:12" x14ac:dyDescent="0.25">
      <c r="A31" s="151">
        <v>20</v>
      </c>
      <c r="B31" s="158" t="s">
        <v>127</v>
      </c>
      <c r="C31" s="68"/>
      <c r="D31" s="68"/>
      <c r="E31" s="68"/>
      <c r="F31" s="68"/>
      <c r="G31" s="68"/>
      <c r="H31" s="68"/>
      <c r="I31" s="68"/>
      <c r="J31" s="68"/>
      <c r="K31" s="92">
        <f t="shared" si="0"/>
        <v>0</v>
      </c>
      <c r="L31" s="68"/>
    </row>
    <row r="32" spans="1:12" x14ac:dyDescent="0.25">
      <c r="A32" s="151">
        <v>21</v>
      </c>
      <c r="B32" s="61" t="s">
        <v>139</v>
      </c>
      <c r="C32" s="67"/>
      <c r="D32" s="67"/>
      <c r="E32" s="67"/>
      <c r="F32" s="67"/>
      <c r="G32" s="67"/>
      <c r="H32" s="67"/>
      <c r="I32" s="67"/>
      <c r="J32" s="67"/>
      <c r="K32" s="92">
        <f t="shared" si="0"/>
        <v>0</v>
      </c>
      <c r="L32" s="67"/>
    </row>
    <row r="33" spans="1:12" x14ac:dyDescent="0.25">
      <c r="A33" s="151">
        <v>22</v>
      </c>
      <c r="B33" s="158" t="s">
        <v>140</v>
      </c>
      <c r="C33" s="68"/>
      <c r="D33" s="68"/>
      <c r="E33" s="68"/>
      <c r="F33" s="68"/>
      <c r="G33" s="68"/>
      <c r="H33" s="68"/>
      <c r="I33" s="68"/>
      <c r="J33" s="68"/>
      <c r="K33" s="92">
        <f t="shared" si="0"/>
        <v>0</v>
      </c>
      <c r="L33" s="68"/>
    </row>
    <row r="34" spans="1:12" x14ac:dyDescent="0.25">
      <c r="A34" s="151">
        <v>23</v>
      </c>
      <c r="B34" s="61" t="s">
        <v>141</v>
      </c>
      <c r="C34" s="71"/>
      <c r="D34" s="67"/>
      <c r="E34" s="67"/>
      <c r="F34" s="67"/>
      <c r="G34" s="67"/>
      <c r="H34" s="67"/>
      <c r="I34" s="67"/>
      <c r="J34" s="67"/>
      <c r="K34" s="92">
        <f t="shared" si="0"/>
        <v>0</v>
      </c>
      <c r="L34" s="67"/>
    </row>
    <row r="35" spans="1:12" x14ac:dyDescent="0.25">
      <c r="A35" s="151">
        <v>24</v>
      </c>
      <c r="B35" s="158" t="s">
        <v>142</v>
      </c>
      <c r="C35" s="68"/>
      <c r="D35" s="68"/>
      <c r="E35" s="68"/>
      <c r="F35" s="68"/>
      <c r="G35" s="68"/>
      <c r="H35" s="68"/>
      <c r="I35" s="68"/>
      <c r="J35" s="68"/>
      <c r="K35" s="92">
        <f t="shared" si="0"/>
        <v>0</v>
      </c>
      <c r="L35" s="68"/>
    </row>
    <row r="36" spans="1:12" x14ac:dyDescent="0.25">
      <c r="A36" s="151">
        <v>25</v>
      </c>
      <c r="B36" s="61" t="s">
        <v>143</v>
      </c>
      <c r="C36" s="67"/>
      <c r="D36" s="67"/>
      <c r="E36" s="67"/>
      <c r="F36" s="67"/>
      <c r="G36" s="67"/>
      <c r="H36" s="67"/>
      <c r="I36" s="67"/>
      <c r="J36" s="67"/>
      <c r="K36" s="92">
        <f t="shared" si="0"/>
        <v>0</v>
      </c>
      <c r="L36" s="67"/>
    </row>
    <row r="37" spans="1:12" x14ac:dyDescent="0.25">
      <c r="A37" s="151">
        <v>26</v>
      </c>
      <c r="B37" s="158" t="s">
        <v>144</v>
      </c>
      <c r="C37" s="68"/>
      <c r="D37" s="68"/>
      <c r="E37" s="68"/>
      <c r="F37" s="68"/>
      <c r="G37" s="68"/>
      <c r="H37" s="68"/>
      <c r="I37" s="68"/>
      <c r="J37" s="68"/>
      <c r="K37" s="92">
        <f t="shared" si="0"/>
        <v>0</v>
      </c>
      <c r="L37" s="68"/>
    </row>
    <row r="38" spans="1:12" x14ac:dyDescent="0.25">
      <c r="A38" s="151">
        <v>27</v>
      </c>
      <c r="B38" s="61" t="s">
        <v>145</v>
      </c>
      <c r="C38" s="67"/>
      <c r="D38" s="67"/>
      <c r="E38" s="67"/>
      <c r="F38" s="67"/>
      <c r="G38" s="67"/>
      <c r="H38" s="67"/>
      <c r="I38" s="67"/>
      <c r="J38" s="67"/>
      <c r="K38" s="92">
        <f t="shared" si="0"/>
        <v>0</v>
      </c>
      <c r="L38" s="67"/>
    </row>
    <row r="39" spans="1:12" x14ac:dyDescent="0.25">
      <c r="A39" s="151">
        <v>28</v>
      </c>
      <c r="B39" s="158" t="s">
        <v>146</v>
      </c>
      <c r="C39" s="68"/>
      <c r="D39" s="68"/>
      <c r="E39" s="68"/>
      <c r="F39" s="68"/>
      <c r="G39" s="68"/>
      <c r="H39" s="68"/>
      <c r="I39" s="68"/>
      <c r="J39" s="68"/>
      <c r="K39" s="92">
        <f t="shared" si="0"/>
        <v>0</v>
      </c>
      <c r="L39" s="68"/>
    </row>
    <row r="40" spans="1:12" x14ac:dyDescent="0.25">
      <c r="A40" s="151">
        <v>29</v>
      </c>
      <c r="B40" s="61" t="s">
        <v>147</v>
      </c>
      <c r="C40" s="67"/>
      <c r="D40" s="67"/>
      <c r="E40" s="67"/>
      <c r="F40" s="67"/>
      <c r="G40" s="67"/>
      <c r="H40" s="67"/>
      <c r="I40" s="67"/>
      <c r="J40" s="67"/>
      <c r="K40" s="92">
        <f t="shared" si="0"/>
        <v>0</v>
      </c>
      <c r="L40" s="67"/>
    </row>
    <row r="41" spans="1:12" x14ac:dyDescent="0.25">
      <c r="A41" s="151">
        <v>30</v>
      </c>
      <c r="B41" s="158" t="s">
        <v>148</v>
      </c>
      <c r="C41" s="68"/>
      <c r="D41" s="68"/>
      <c r="E41" s="68"/>
      <c r="F41" s="68"/>
      <c r="G41" s="68"/>
      <c r="H41" s="68"/>
      <c r="I41" s="68"/>
      <c r="J41" s="68"/>
      <c r="K41" s="92">
        <f t="shared" si="0"/>
        <v>0</v>
      </c>
      <c r="L41" s="68"/>
    </row>
    <row r="42" spans="1:12" x14ac:dyDescent="0.25">
      <c r="A42" s="151">
        <v>31</v>
      </c>
      <c r="B42" s="61" t="s">
        <v>149</v>
      </c>
      <c r="C42" s="67"/>
      <c r="D42" s="67"/>
      <c r="E42" s="67"/>
      <c r="F42" s="67"/>
      <c r="G42" s="67"/>
      <c r="H42" s="67"/>
      <c r="I42" s="67"/>
      <c r="J42" s="67"/>
      <c r="K42" s="92">
        <f t="shared" si="0"/>
        <v>0</v>
      </c>
      <c r="L42" s="67"/>
    </row>
    <row r="43" spans="1:12" x14ac:dyDescent="0.25">
      <c r="A43" s="151">
        <v>32</v>
      </c>
      <c r="B43" s="158" t="s">
        <v>150</v>
      </c>
      <c r="C43" s="68"/>
      <c r="D43" s="68"/>
      <c r="E43" s="68"/>
      <c r="F43" s="68"/>
      <c r="G43" s="68"/>
      <c r="H43" s="68"/>
      <c r="I43" s="68"/>
      <c r="J43" s="68"/>
      <c r="K43" s="92">
        <f t="shared" si="0"/>
        <v>0</v>
      </c>
      <c r="L43" s="68"/>
    </row>
    <row r="44" spans="1:12" x14ac:dyDescent="0.25">
      <c r="A44" s="151">
        <v>33</v>
      </c>
      <c r="B44" s="61" t="s">
        <v>151</v>
      </c>
      <c r="C44" s="67"/>
      <c r="D44" s="67"/>
      <c r="E44" s="67"/>
      <c r="F44" s="67"/>
      <c r="G44" s="67"/>
      <c r="H44" s="67"/>
      <c r="I44" s="67"/>
      <c r="J44" s="67"/>
      <c r="K44" s="92">
        <f t="shared" si="0"/>
        <v>0</v>
      </c>
      <c r="L44" s="67"/>
    </row>
    <row r="45" spans="1:12" x14ac:dyDescent="0.25">
      <c r="A45" s="151">
        <v>34</v>
      </c>
      <c r="B45" s="158" t="s">
        <v>152</v>
      </c>
      <c r="C45" s="68"/>
      <c r="D45" s="68"/>
      <c r="E45" s="68"/>
      <c r="F45" s="68"/>
      <c r="G45" s="68"/>
      <c r="H45" s="68"/>
      <c r="I45" s="68"/>
      <c r="J45" s="68"/>
      <c r="K45" s="92">
        <f t="shared" si="0"/>
        <v>0</v>
      </c>
      <c r="L45" s="68"/>
    </row>
  </sheetData>
  <mergeCells count="4">
    <mergeCell ref="A9:B9"/>
    <mergeCell ref="A10:A11"/>
    <mergeCell ref="B10:B11"/>
    <mergeCell ref="C9:L9"/>
  </mergeCells>
  <phoneticPr fontId="21" type="noConversion"/>
  <pageMargins left="0.70866141732283472" right="0.70866141732283472" top="0.78740157480314965" bottom="0.78740157480314965" header="0.31496062992125984" footer="0.31496062992125984"/>
  <pageSetup paperSize="9" scale="66" fitToHeight="0" orientation="landscape" horizontalDpi="4294967293"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48"/>
  <sheetViews>
    <sheetView zoomScale="90" zoomScaleNormal="90" workbookViewId="0">
      <selection activeCell="N12" sqref="N12:Q15"/>
    </sheetView>
  </sheetViews>
  <sheetFormatPr baseColWidth="10" defaultRowHeight="15" x14ac:dyDescent="0.25"/>
  <cols>
    <col min="1" max="1" width="6.5703125" customWidth="1"/>
    <col min="2" max="2" width="28.5703125" customWidth="1"/>
    <col min="3" max="3" width="11.42578125" style="69"/>
    <col min="4" max="4" width="8.42578125" style="69" customWidth="1"/>
    <col min="5" max="6" width="11.42578125" style="69" customWidth="1"/>
    <col min="7" max="7" width="12" style="69" customWidth="1"/>
    <col min="8" max="8" width="11.42578125" style="69" customWidth="1"/>
    <col min="9" max="9" width="12.5703125" style="69" customWidth="1"/>
    <col min="10" max="10" width="14.28515625" style="69" customWidth="1"/>
    <col min="11" max="11" width="16.140625" style="69" customWidth="1"/>
    <col min="12" max="12" width="17.5703125" style="69" customWidth="1"/>
    <col min="13" max="13" width="5.140625" style="69" customWidth="1"/>
    <col min="14" max="14" width="13.85546875" style="69" customWidth="1"/>
    <col min="15" max="15" width="13.28515625" style="69" customWidth="1"/>
    <col min="16" max="16" width="13.85546875" style="69" customWidth="1"/>
  </cols>
  <sheetData>
    <row r="1" spans="1:17" x14ac:dyDescent="0.25">
      <c r="A1" s="3" t="s">
        <v>72</v>
      </c>
      <c r="B1" s="26"/>
      <c r="C1" s="65"/>
      <c r="D1" s="65"/>
      <c r="E1" s="65"/>
      <c r="F1" s="65"/>
      <c r="G1" s="65"/>
      <c r="H1" s="65"/>
      <c r="I1" s="65"/>
      <c r="J1" s="65"/>
      <c r="K1" s="65"/>
      <c r="L1" s="65"/>
      <c r="M1" s="65"/>
      <c r="N1" s="65"/>
      <c r="O1" s="65"/>
      <c r="P1" s="65"/>
    </row>
    <row r="2" spans="1:17" x14ac:dyDescent="0.25">
      <c r="A2" s="26"/>
      <c r="B2" s="26"/>
      <c r="C2" s="65"/>
      <c r="D2" s="65"/>
      <c r="E2" s="65"/>
      <c r="F2" s="65"/>
      <c r="G2" s="65"/>
      <c r="H2" s="65"/>
      <c r="I2" s="65"/>
      <c r="J2" s="65"/>
      <c r="K2" s="65"/>
      <c r="L2" s="65"/>
      <c r="M2" s="65"/>
      <c r="N2" s="65"/>
      <c r="O2" s="65"/>
      <c r="P2" s="65"/>
    </row>
    <row r="3" spans="1:17" x14ac:dyDescent="0.25">
      <c r="A3" s="3" t="s">
        <v>19</v>
      </c>
      <c r="B3" s="2"/>
      <c r="C3" s="65"/>
      <c r="D3" s="73"/>
      <c r="E3" s="73"/>
      <c r="F3" s="73"/>
      <c r="G3" s="73"/>
      <c r="H3" s="73"/>
      <c r="I3" s="156" t="s">
        <v>153</v>
      </c>
      <c r="J3" s="156"/>
      <c r="K3" s="65"/>
      <c r="L3" s="65"/>
      <c r="O3" s="65"/>
      <c r="P3" s="65"/>
    </row>
    <row r="4" spans="1:17" x14ac:dyDescent="0.25">
      <c r="A4" s="55" t="s">
        <v>20</v>
      </c>
      <c r="B4" s="56"/>
      <c r="C4" s="151">
        <f>COUNTIF(L12:L229,"&gt;0")</f>
        <v>0</v>
      </c>
      <c r="D4" s="73"/>
      <c r="E4" s="74"/>
      <c r="F4" s="74"/>
      <c r="G4" s="73"/>
      <c r="H4" s="73"/>
      <c r="I4" s="156"/>
      <c r="J4" s="157" t="s">
        <v>155</v>
      </c>
      <c r="K4"/>
      <c r="L4"/>
      <c r="O4" s="65"/>
      <c r="P4" s="65"/>
    </row>
    <row r="5" spans="1:17" x14ac:dyDescent="0.25">
      <c r="A5" s="57" t="s">
        <v>21</v>
      </c>
      <c r="B5" s="58"/>
      <c r="C5" s="151">
        <f>C6-C4</f>
        <v>0</v>
      </c>
      <c r="D5" s="74"/>
      <c r="E5" s="74"/>
      <c r="F5" s="74"/>
      <c r="G5" s="74"/>
      <c r="H5" s="73"/>
      <c r="I5" s="156"/>
      <c r="J5" s="157" t="s">
        <v>154</v>
      </c>
      <c r="K5" s="77"/>
      <c r="L5" s="77"/>
      <c r="P5" s="77"/>
    </row>
    <row r="6" spans="1:17" x14ac:dyDescent="0.25">
      <c r="A6" s="59" t="s">
        <v>22</v>
      </c>
      <c r="B6" s="79"/>
      <c r="C6" s="151"/>
      <c r="D6" s="75"/>
      <c r="E6" s="75"/>
      <c r="F6" s="75"/>
      <c r="G6" s="75"/>
      <c r="H6" s="75"/>
      <c r="I6" s="75"/>
      <c r="J6" s="75"/>
      <c r="K6" s="75"/>
      <c r="L6" s="75"/>
      <c r="M6" s="75"/>
      <c r="N6" s="75"/>
      <c r="O6" s="75"/>
      <c r="P6" s="75"/>
    </row>
    <row r="7" spans="1:17" x14ac:dyDescent="0.25">
      <c r="A7" s="26"/>
      <c r="B7" s="26"/>
      <c r="C7" s="65"/>
      <c r="D7" s="65"/>
      <c r="E7" s="65"/>
      <c r="F7" s="65"/>
      <c r="G7" s="65"/>
      <c r="H7" s="65"/>
      <c r="I7" s="65"/>
      <c r="J7" s="65"/>
      <c r="K7" s="65"/>
      <c r="L7" s="65"/>
      <c r="M7" s="65"/>
    </row>
    <row r="8" spans="1:17" x14ac:dyDescent="0.25">
      <c r="A8" s="60"/>
      <c r="B8" s="60"/>
      <c r="C8" s="261" t="s">
        <v>23</v>
      </c>
      <c r="D8" s="261"/>
      <c r="E8" s="261"/>
      <c r="F8" s="261"/>
      <c r="G8" s="261"/>
      <c r="H8" s="261"/>
      <c r="I8" s="261"/>
      <c r="J8" s="261"/>
      <c r="K8" s="209"/>
      <c r="L8" s="65"/>
      <c r="N8" s="262" t="s">
        <v>106</v>
      </c>
      <c r="O8" s="262"/>
      <c r="P8" s="262"/>
      <c r="Q8" s="262"/>
    </row>
    <row r="9" spans="1:17" x14ac:dyDescent="0.25">
      <c r="A9" s="250" t="s">
        <v>24</v>
      </c>
      <c r="B9" s="250"/>
      <c r="C9" s="206" t="s">
        <v>47</v>
      </c>
      <c r="D9" s="207"/>
      <c r="E9" s="207"/>
      <c r="F9" s="207"/>
      <c r="G9" s="207"/>
      <c r="H9" s="207"/>
      <c r="I9" s="207"/>
      <c r="J9" s="208"/>
      <c r="K9" s="210"/>
      <c r="L9" s="121" t="s">
        <v>57</v>
      </c>
      <c r="N9" s="258" t="s">
        <v>51</v>
      </c>
      <c r="O9" s="259"/>
      <c r="P9" s="259"/>
      <c r="Q9" s="260"/>
    </row>
    <row r="10" spans="1:17" x14ac:dyDescent="0.25">
      <c r="A10" s="246" t="s">
        <v>33</v>
      </c>
      <c r="B10" s="248" t="s">
        <v>24</v>
      </c>
      <c r="C10" s="63"/>
      <c r="E10" s="63"/>
      <c r="F10" s="63"/>
      <c r="G10" s="63"/>
      <c r="H10" s="63"/>
      <c r="I10" s="63"/>
      <c r="J10" s="63"/>
      <c r="K10" s="63"/>
      <c r="L10" s="63"/>
      <c r="M10" s="65"/>
      <c r="N10" s="63"/>
      <c r="O10" s="203" t="s">
        <v>90</v>
      </c>
      <c r="P10" s="204"/>
      <c r="Q10" s="205"/>
    </row>
    <row r="11" spans="1:17" ht="40.5" customHeight="1" x14ac:dyDescent="0.25">
      <c r="A11" s="247"/>
      <c r="B11" s="249"/>
      <c r="C11" s="64" t="s">
        <v>229</v>
      </c>
      <c r="D11" s="64" t="s">
        <v>39</v>
      </c>
      <c r="E11" s="64" t="s">
        <v>40</v>
      </c>
      <c r="F11" s="64" t="s">
        <v>41</v>
      </c>
      <c r="G11" s="64" t="s">
        <v>42</v>
      </c>
      <c r="H11" s="64" t="s">
        <v>43</v>
      </c>
      <c r="I11" s="64" t="s">
        <v>44</v>
      </c>
      <c r="J11" s="64" t="s">
        <v>45</v>
      </c>
      <c r="K11" s="64" t="s">
        <v>46</v>
      </c>
      <c r="L11" s="64" t="s">
        <v>55</v>
      </c>
      <c r="M11" s="65"/>
      <c r="N11" s="64" t="s">
        <v>56</v>
      </c>
      <c r="O11" s="64" t="s">
        <v>48</v>
      </c>
      <c r="P11" s="64" t="s">
        <v>49</v>
      </c>
      <c r="Q11" s="64" t="s">
        <v>50</v>
      </c>
    </row>
    <row r="12" spans="1:17" x14ac:dyDescent="0.25">
      <c r="A12" s="151">
        <v>1</v>
      </c>
      <c r="B12" s="61" t="s">
        <v>108</v>
      </c>
      <c r="C12" s="71"/>
      <c r="D12" s="71"/>
      <c r="E12" s="67"/>
      <c r="F12" s="67"/>
      <c r="G12" s="67"/>
      <c r="H12" s="67"/>
      <c r="I12" s="67"/>
      <c r="J12" s="67"/>
      <c r="K12" s="67"/>
      <c r="L12" s="53">
        <f t="shared" ref="L12:L45" si="0">SUM(C12:K12)</f>
        <v>0</v>
      </c>
      <c r="M12" s="65"/>
      <c r="N12" s="67"/>
      <c r="O12" s="67"/>
      <c r="P12" s="67"/>
      <c r="Q12" s="67"/>
    </row>
    <row r="13" spans="1:17" x14ac:dyDescent="0.25">
      <c r="A13" s="151">
        <v>2</v>
      </c>
      <c r="B13" s="158" t="s">
        <v>109</v>
      </c>
      <c r="C13" s="68"/>
      <c r="D13" s="68"/>
      <c r="E13" s="68"/>
      <c r="F13" s="68"/>
      <c r="G13" s="68"/>
      <c r="H13" s="68"/>
      <c r="I13" s="68"/>
      <c r="J13" s="68"/>
      <c r="K13" s="68"/>
      <c r="L13" s="53">
        <f t="shared" si="0"/>
        <v>0</v>
      </c>
      <c r="M13" s="65"/>
      <c r="N13" s="68"/>
      <c r="O13" s="68"/>
      <c r="P13" s="68"/>
      <c r="Q13" s="68"/>
    </row>
    <row r="14" spans="1:17" x14ac:dyDescent="0.25">
      <c r="A14" s="151">
        <v>3</v>
      </c>
      <c r="B14" s="61" t="s">
        <v>110</v>
      </c>
      <c r="C14" s="67"/>
      <c r="D14" s="67"/>
      <c r="E14" s="67"/>
      <c r="F14" s="67"/>
      <c r="G14" s="67"/>
      <c r="H14" s="67"/>
      <c r="I14" s="67"/>
      <c r="J14" s="67"/>
      <c r="K14" s="67"/>
      <c r="L14" s="53">
        <f t="shared" si="0"/>
        <v>0</v>
      </c>
      <c r="M14" s="65"/>
      <c r="N14" s="67"/>
      <c r="O14" s="67"/>
      <c r="P14" s="67"/>
      <c r="Q14" s="67"/>
    </row>
    <row r="15" spans="1:17" x14ac:dyDescent="0.25">
      <c r="A15" s="151">
        <v>4</v>
      </c>
      <c r="B15" s="158" t="s">
        <v>111</v>
      </c>
      <c r="C15" s="68"/>
      <c r="D15" s="68"/>
      <c r="E15" s="68"/>
      <c r="F15" s="68"/>
      <c r="G15" s="68"/>
      <c r="H15" s="68"/>
      <c r="I15" s="68"/>
      <c r="J15" s="68"/>
      <c r="K15" s="68"/>
      <c r="L15" s="53">
        <f t="shared" si="0"/>
        <v>0</v>
      </c>
      <c r="M15" s="65"/>
      <c r="N15" s="68"/>
      <c r="O15" s="68"/>
      <c r="P15" s="68"/>
      <c r="Q15" s="68"/>
    </row>
    <row r="16" spans="1:17" x14ac:dyDescent="0.25">
      <c r="A16" s="151">
        <v>5</v>
      </c>
      <c r="B16" s="61" t="s">
        <v>112</v>
      </c>
      <c r="C16" s="71"/>
      <c r="D16" s="71"/>
      <c r="E16" s="67"/>
      <c r="F16" s="67"/>
      <c r="G16" s="67"/>
      <c r="H16" s="67"/>
      <c r="I16" s="67"/>
      <c r="J16" s="67"/>
      <c r="K16" s="67"/>
      <c r="L16" s="53">
        <f t="shared" si="0"/>
        <v>0</v>
      </c>
      <c r="M16" s="65"/>
      <c r="N16" s="67"/>
      <c r="O16" s="67"/>
      <c r="P16" s="67"/>
      <c r="Q16" s="67"/>
    </row>
    <row r="17" spans="1:17" x14ac:dyDescent="0.25">
      <c r="A17" s="151">
        <f>A16+1</f>
        <v>6</v>
      </c>
      <c r="B17" s="158" t="s">
        <v>113</v>
      </c>
      <c r="C17" s="68"/>
      <c r="D17" s="68"/>
      <c r="E17" s="68"/>
      <c r="F17" s="68"/>
      <c r="G17" s="68"/>
      <c r="H17" s="68"/>
      <c r="I17" s="68"/>
      <c r="J17" s="68"/>
      <c r="K17" s="68"/>
      <c r="L17" s="53">
        <f t="shared" si="0"/>
        <v>0</v>
      </c>
      <c r="M17" s="65"/>
      <c r="N17" s="68"/>
      <c r="O17" s="68"/>
      <c r="P17" s="68"/>
      <c r="Q17" s="68"/>
    </row>
    <row r="18" spans="1:17" x14ac:dyDescent="0.25">
      <c r="A18" s="151">
        <f t="shared" ref="A18:A45" si="1">A17+1</f>
        <v>7</v>
      </c>
      <c r="B18" s="61" t="s">
        <v>114</v>
      </c>
      <c r="C18" s="67"/>
      <c r="D18" s="67"/>
      <c r="E18" s="67"/>
      <c r="F18" s="67"/>
      <c r="G18" s="67"/>
      <c r="H18" s="67"/>
      <c r="I18" s="67"/>
      <c r="J18" s="67"/>
      <c r="K18" s="67"/>
      <c r="L18" s="53">
        <f t="shared" si="0"/>
        <v>0</v>
      </c>
      <c r="M18" s="65"/>
      <c r="N18" s="67"/>
      <c r="O18" s="67"/>
      <c r="P18" s="67"/>
      <c r="Q18" s="67"/>
    </row>
    <row r="19" spans="1:17" x14ac:dyDescent="0.25">
      <c r="A19" s="151">
        <f t="shared" si="1"/>
        <v>8</v>
      </c>
      <c r="B19" s="158" t="s">
        <v>115</v>
      </c>
      <c r="C19" s="68"/>
      <c r="D19" s="68"/>
      <c r="E19" s="68"/>
      <c r="F19" s="68"/>
      <c r="G19" s="68"/>
      <c r="H19" s="68"/>
      <c r="I19" s="68"/>
      <c r="J19" s="68"/>
      <c r="K19" s="68"/>
      <c r="L19" s="53">
        <f t="shared" si="0"/>
        <v>0</v>
      </c>
      <c r="M19" s="65"/>
      <c r="N19" s="68"/>
      <c r="O19" s="68"/>
      <c r="P19" s="68"/>
      <c r="Q19" s="68"/>
    </row>
    <row r="20" spans="1:17" x14ac:dyDescent="0.25">
      <c r="A20" s="151">
        <f t="shared" si="1"/>
        <v>9</v>
      </c>
      <c r="B20" s="61" t="s">
        <v>116</v>
      </c>
      <c r="C20" s="67"/>
      <c r="D20" s="67"/>
      <c r="E20" s="67"/>
      <c r="F20" s="67"/>
      <c r="G20" s="67"/>
      <c r="H20" s="67"/>
      <c r="I20" s="67"/>
      <c r="J20" s="67"/>
      <c r="K20" s="67"/>
      <c r="L20" s="53">
        <f t="shared" si="0"/>
        <v>0</v>
      </c>
      <c r="M20" s="65"/>
      <c r="N20" s="67"/>
      <c r="O20" s="67"/>
      <c r="P20" s="67"/>
      <c r="Q20" s="67"/>
    </row>
    <row r="21" spans="1:17" x14ac:dyDescent="0.25">
      <c r="A21" s="151">
        <f t="shared" si="1"/>
        <v>10</v>
      </c>
      <c r="B21" s="158" t="s">
        <v>117</v>
      </c>
      <c r="C21" s="68"/>
      <c r="D21" s="68"/>
      <c r="E21" s="68"/>
      <c r="F21" s="68"/>
      <c r="G21" s="68"/>
      <c r="H21" s="68"/>
      <c r="I21" s="68"/>
      <c r="J21" s="68"/>
      <c r="K21" s="68"/>
      <c r="L21" s="53">
        <f t="shared" si="0"/>
        <v>0</v>
      </c>
      <c r="M21" s="65"/>
      <c r="N21" s="68"/>
      <c r="O21" s="68"/>
      <c r="P21" s="68"/>
      <c r="Q21" s="68"/>
    </row>
    <row r="22" spans="1:17" x14ac:dyDescent="0.25">
      <c r="A22" s="151">
        <f t="shared" si="1"/>
        <v>11</v>
      </c>
      <c r="B22" s="61" t="s">
        <v>118</v>
      </c>
      <c r="C22" s="67"/>
      <c r="D22" s="67"/>
      <c r="E22" s="67"/>
      <c r="F22" s="67"/>
      <c r="G22" s="67"/>
      <c r="H22" s="67"/>
      <c r="I22" s="67"/>
      <c r="J22" s="67"/>
      <c r="K22" s="67"/>
      <c r="L22" s="53">
        <f t="shared" si="0"/>
        <v>0</v>
      </c>
      <c r="M22" s="65"/>
      <c r="N22" s="67"/>
      <c r="O22" s="67"/>
      <c r="P22" s="67"/>
      <c r="Q22" s="67"/>
    </row>
    <row r="23" spans="1:17" x14ac:dyDescent="0.25">
      <c r="A23" s="151">
        <f t="shared" si="1"/>
        <v>12</v>
      </c>
      <c r="B23" s="158" t="s">
        <v>119</v>
      </c>
      <c r="C23" s="68"/>
      <c r="D23" s="68"/>
      <c r="E23" s="68"/>
      <c r="F23" s="68"/>
      <c r="G23" s="68"/>
      <c r="H23" s="68"/>
      <c r="I23" s="68"/>
      <c r="J23" s="68"/>
      <c r="K23" s="68"/>
      <c r="L23" s="53">
        <f t="shared" si="0"/>
        <v>0</v>
      </c>
      <c r="M23" s="65"/>
      <c r="N23" s="68"/>
      <c r="O23" s="68"/>
      <c r="P23" s="68"/>
      <c r="Q23" s="68"/>
    </row>
    <row r="24" spans="1:17" x14ac:dyDescent="0.25">
      <c r="A24" s="151">
        <f t="shared" si="1"/>
        <v>13</v>
      </c>
      <c r="B24" s="61" t="s">
        <v>120</v>
      </c>
      <c r="C24" s="67"/>
      <c r="D24" s="67"/>
      <c r="E24" s="67"/>
      <c r="F24" s="67"/>
      <c r="G24" s="67"/>
      <c r="H24" s="67"/>
      <c r="I24" s="67"/>
      <c r="J24" s="67"/>
      <c r="K24" s="67"/>
      <c r="L24" s="53">
        <f t="shared" si="0"/>
        <v>0</v>
      </c>
      <c r="M24" s="65"/>
      <c r="N24" s="67"/>
      <c r="O24" s="67"/>
      <c r="P24" s="67"/>
      <c r="Q24" s="67"/>
    </row>
    <row r="25" spans="1:17" x14ac:dyDescent="0.25">
      <c r="A25" s="151">
        <f t="shared" si="1"/>
        <v>14</v>
      </c>
      <c r="B25" s="158" t="s">
        <v>121</v>
      </c>
      <c r="C25" s="68"/>
      <c r="D25" s="68"/>
      <c r="E25" s="68"/>
      <c r="F25" s="68"/>
      <c r="G25" s="68"/>
      <c r="H25" s="68"/>
      <c r="I25" s="68"/>
      <c r="J25" s="68"/>
      <c r="K25" s="68"/>
      <c r="L25" s="53">
        <f t="shared" si="0"/>
        <v>0</v>
      </c>
      <c r="M25" s="65"/>
      <c r="N25" s="68"/>
      <c r="O25" s="68"/>
      <c r="P25" s="68"/>
      <c r="Q25" s="68"/>
    </row>
    <row r="26" spans="1:17" x14ac:dyDescent="0.25">
      <c r="A26" s="151">
        <f t="shared" si="1"/>
        <v>15</v>
      </c>
      <c r="B26" s="61" t="s">
        <v>122</v>
      </c>
      <c r="C26" s="67"/>
      <c r="D26" s="67"/>
      <c r="E26" s="67"/>
      <c r="F26" s="67"/>
      <c r="G26" s="67"/>
      <c r="H26" s="67"/>
      <c r="I26" s="67"/>
      <c r="J26" s="67"/>
      <c r="K26" s="67"/>
      <c r="L26" s="53">
        <f t="shared" si="0"/>
        <v>0</v>
      </c>
      <c r="M26" s="65"/>
      <c r="N26" s="67"/>
      <c r="O26" s="67"/>
      <c r="P26" s="67"/>
      <c r="Q26" s="67"/>
    </row>
    <row r="27" spans="1:17" x14ac:dyDescent="0.25">
      <c r="A27" s="151">
        <f t="shared" si="1"/>
        <v>16</v>
      </c>
      <c r="B27" s="158" t="s">
        <v>123</v>
      </c>
      <c r="C27" s="68"/>
      <c r="D27" s="68"/>
      <c r="E27" s="68"/>
      <c r="F27" s="68"/>
      <c r="G27" s="68"/>
      <c r="H27" s="68"/>
      <c r="I27" s="68"/>
      <c r="J27" s="68"/>
      <c r="K27" s="68"/>
      <c r="L27" s="53">
        <f t="shared" si="0"/>
        <v>0</v>
      </c>
      <c r="M27" s="65"/>
      <c r="N27" s="68"/>
      <c r="O27" s="68"/>
      <c r="P27" s="68"/>
      <c r="Q27" s="68"/>
    </row>
    <row r="28" spans="1:17" x14ac:dyDescent="0.25">
      <c r="A28" s="151">
        <f t="shared" si="1"/>
        <v>17</v>
      </c>
      <c r="B28" s="61" t="s">
        <v>124</v>
      </c>
      <c r="C28" s="67"/>
      <c r="D28" s="67"/>
      <c r="E28" s="67"/>
      <c r="F28" s="67"/>
      <c r="G28" s="67"/>
      <c r="H28" s="67"/>
      <c r="I28" s="67"/>
      <c r="J28" s="67"/>
      <c r="K28" s="67"/>
      <c r="L28" s="53">
        <f t="shared" si="0"/>
        <v>0</v>
      </c>
      <c r="M28" s="65"/>
      <c r="N28" s="67"/>
      <c r="O28" s="67"/>
      <c r="P28" s="67"/>
      <c r="Q28" s="67"/>
    </row>
    <row r="29" spans="1:17" x14ac:dyDescent="0.25">
      <c r="A29" s="151">
        <f t="shared" si="1"/>
        <v>18</v>
      </c>
      <c r="B29" s="158" t="s">
        <v>125</v>
      </c>
      <c r="C29" s="68"/>
      <c r="D29" s="68"/>
      <c r="E29" s="68"/>
      <c r="F29" s="68"/>
      <c r="G29" s="68"/>
      <c r="H29" s="68"/>
      <c r="I29" s="68"/>
      <c r="J29" s="68"/>
      <c r="K29" s="68"/>
      <c r="L29" s="53">
        <f t="shared" si="0"/>
        <v>0</v>
      </c>
      <c r="M29" s="65"/>
      <c r="N29" s="68"/>
      <c r="O29" s="68"/>
      <c r="P29" s="68"/>
      <c r="Q29" s="68"/>
    </row>
    <row r="30" spans="1:17" x14ac:dyDescent="0.25">
      <c r="A30" s="151">
        <f t="shared" si="1"/>
        <v>19</v>
      </c>
      <c r="B30" s="61" t="s">
        <v>126</v>
      </c>
      <c r="C30" s="67"/>
      <c r="D30" s="67"/>
      <c r="E30" s="67"/>
      <c r="F30" s="67"/>
      <c r="G30" s="67"/>
      <c r="H30" s="67"/>
      <c r="I30" s="67"/>
      <c r="J30" s="67"/>
      <c r="K30" s="67"/>
      <c r="L30" s="53">
        <f t="shared" si="0"/>
        <v>0</v>
      </c>
      <c r="M30" s="65"/>
      <c r="N30" s="67"/>
      <c r="O30" s="67"/>
      <c r="P30" s="67"/>
      <c r="Q30" s="67"/>
    </row>
    <row r="31" spans="1:17" x14ac:dyDescent="0.25">
      <c r="A31" s="151">
        <f t="shared" si="1"/>
        <v>20</v>
      </c>
      <c r="B31" s="158" t="s">
        <v>127</v>
      </c>
      <c r="C31" s="68"/>
      <c r="D31" s="68"/>
      <c r="E31" s="68"/>
      <c r="F31" s="68"/>
      <c r="G31" s="68"/>
      <c r="H31" s="68"/>
      <c r="I31" s="68"/>
      <c r="J31" s="68"/>
      <c r="K31" s="68"/>
      <c r="L31" s="53">
        <f t="shared" si="0"/>
        <v>0</v>
      </c>
      <c r="M31" s="65"/>
      <c r="N31" s="68"/>
      <c r="O31" s="68"/>
      <c r="P31" s="68"/>
      <c r="Q31" s="68"/>
    </row>
    <row r="32" spans="1:17" x14ac:dyDescent="0.25">
      <c r="A32" s="151">
        <f t="shared" si="1"/>
        <v>21</v>
      </c>
      <c r="B32" s="61" t="s">
        <v>139</v>
      </c>
      <c r="C32" s="67"/>
      <c r="D32" s="67"/>
      <c r="E32" s="67"/>
      <c r="F32" s="67"/>
      <c r="G32" s="67"/>
      <c r="H32" s="67"/>
      <c r="I32" s="67"/>
      <c r="J32" s="67"/>
      <c r="K32" s="67"/>
      <c r="L32" s="53">
        <f t="shared" si="0"/>
        <v>0</v>
      </c>
      <c r="M32" s="65"/>
      <c r="N32" s="67"/>
      <c r="O32" s="67"/>
      <c r="P32" s="67"/>
      <c r="Q32" s="67"/>
    </row>
    <row r="33" spans="1:17" x14ac:dyDescent="0.25">
      <c r="A33" s="151">
        <f t="shared" si="1"/>
        <v>22</v>
      </c>
      <c r="B33" s="158" t="s">
        <v>140</v>
      </c>
      <c r="C33" s="68"/>
      <c r="D33" s="68"/>
      <c r="E33" s="68"/>
      <c r="F33" s="68"/>
      <c r="G33" s="68"/>
      <c r="H33" s="68"/>
      <c r="I33" s="68"/>
      <c r="J33" s="68"/>
      <c r="K33" s="68"/>
      <c r="L33" s="53">
        <f t="shared" si="0"/>
        <v>0</v>
      </c>
      <c r="M33" s="65"/>
      <c r="N33" s="68"/>
      <c r="O33" s="68"/>
      <c r="P33" s="68"/>
      <c r="Q33" s="68"/>
    </row>
    <row r="34" spans="1:17" x14ac:dyDescent="0.25">
      <c r="A34" s="151">
        <f t="shared" si="1"/>
        <v>23</v>
      </c>
      <c r="B34" s="61" t="s">
        <v>141</v>
      </c>
      <c r="C34" s="71"/>
      <c r="D34" s="71"/>
      <c r="E34" s="67"/>
      <c r="F34" s="67"/>
      <c r="G34" s="67"/>
      <c r="H34" s="67"/>
      <c r="I34" s="67"/>
      <c r="J34" s="67"/>
      <c r="K34" s="67"/>
      <c r="L34" s="53">
        <f t="shared" si="0"/>
        <v>0</v>
      </c>
      <c r="M34" s="65"/>
      <c r="N34" s="67"/>
      <c r="O34" s="67"/>
      <c r="P34" s="67"/>
      <c r="Q34" s="67"/>
    </row>
    <row r="35" spans="1:17" x14ac:dyDescent="0.25">
      <c r="A35" s="151">
        <f t="shared" si="1"/>
        <v>24</v>
      </c>
      <c r="B35" s="158" t="s">
        <v>142</v>
      </c>
      <c r="C35" s="68"/>
      <c r="D35" s="68"/>
      <c r="E35" s="68"/>
      <c r="F35" s="68"/>
      <c r="G35" s="68"/>
      <c r="H35" s="68"/>
      <c r="I35" s="68"/>
      <c r="J35" s="68"/>
      <c r="K35" s="68"/>
      <c r="L35" s="53">
        <f t="shared" si="0"/>
        <v>0</v>
      </c>
      <c r="M35" s="65"/>
      <c r="N35" s="68"/>
      <c r="O35" s="68"/>
      <c r="P35" s="68"/>
      <c r="Q35" s="68"/>
    </row>
    <row r="36" spans="1:17" x14ac:dyDescent="0.25">
      <c r="A36" s="151">
        <f t="shared" si="1"/>
        <v>25</v>
      </c>
      <c r="B36" s="61" t="s">
        <v>143</v>
      </c>
      <c r="C36" s="67"/>
      <c r="D36" s="67"/>
      <c r="E36" s="67"/>
      <c r="F36" s="67"/>
      <c r="G36" s="67"/>
      <c r="H36" s="67"/>
      <c r="I36" s="67"/>
      <c r="J36" s="67"/>
      <c r="K36" s="67"/>
      <c r="L36" s="53">
        <f t="shared" si="0"/>
        <v>0</v>
      </c>
      <c r="M36" s="65"/>
      <c r="N36" s="67"/>
      <c r="O36" s="67"/>
      <c r="P36" s="67"/>
      <c r="Q36" s="67"/>
    </row>
    <row r="37" spans="1:17" x14ac:dyDescent="0.25">
      <c r="A37" s="151">
        <f t="shared" si="1"/>
        <v>26</v>
      </c>
      <c r="B37" s="158" t="s">
        <v>144</v>
      </c>
      <c r="C37" s="68"/>
      <c r="D37" s="68"/>
      <c r="E37" s="68"/>
      <c r="F37" s="68"/>
      <c r="G37" s="68"/>
      <c r="H37" s="68"/>
      <c r="I37" s="68"/>
      <c r="J37" s="68"/>
      <c r="K37" s="68"/>
      <c r="L37" s="53">
        <f t="shared" si="0"/>
        <v>0</v>
      </c>
      <c r="M37" s="65"/>
      <c r="N37" s="68"/>
      <c r="O37" s="68"/>
      <c r="P37" s="68"/>
      <c r="Q37" s="68"/>
    </row>
    <row r="38" spans="1:17" x14ac:dyDescent="0.25">
      <c r="A38" s="151">
        <f t="shared" si="1"/>
        <v>27</v>
      </c>
      <c r="B38" s="61" t="s">
        <v>145</v>
      </c>
      <c r="C38" s="67"/>
      <c r="D38" s="67"/>
      <c r="E38" s="67"/>
      <c r="F38" s="67"/>
      <c r="G38" s="67"/>
      <c r="H38" s="67"/>
      <c r="I38" s="67"/>
      <c r="J38" s="67"/>
      <c r="K38" s="67"/>
      <c r="L38" s="53">
        <f t="shared" si="0"/>
        <v>0</v>
      </c>
      <c r="M38" s="65"/>
      <c r="N38" s="67"/>
      <c r="O38" s="67"/>
      <c r="P38" s="67"/>
      <c r="Q38" s="67"/>
    </row>
    <row r="39" spans="1:17" x14ac:dyDescent="0.25">
      <c r="A39" s="151">
        <f t="shared" si="1"/>
        <v>28</v>
      </c>
      <c r="B39" s="158" t="s">
        <v>146</v>
      </c>
      <c r="C39" s="68"/>
      <c r="D39" s="68"/>
      <c r="E39" s="68"/>
      <c r="F39" s="68"/>
      <c r="G39" s="68"/>
      <c r="H39" s="68"/>
      <c r="I39" s="68"/>
      <c r="J39" s="68"/>
      <c r="K39" s="68"/>
      <c r="L39" s="53">
        <f t="shared" si="0"/>
        <v>0</v>
      </c>
      <c r="M39" s="65"/>
      <c r="N39" s="68"/>
      <c r="O39" s="68"/>
      <c r="P39" s="68"/>
      <c r="Q39" s="68"/>
    </row>
    <row r="40" spans="1:17" x14ac:dyDescent="0.25">
      <c r="A40" s="151">
        <f t="shared" si="1"/>
        <v>29</v>
      </c>
      <c r="B40" s="61" t="s">
        <v>147</v>
      </c>
      <c r="C40" s="67"/>
      <c r="D40" s="67"/>
      <c r="E40" s="67"/>
      <c r="F40" s="67"/>
      <c r="G40" s="67"/>
      <c r="H40" s="67"/>
      <c r="I40" s="67"/>
      <c r="J40" s="67"/>
      <c r="K40" s="67"/>
      <c r="L40" s="53">
        <f t="shared" si="0"/>
        <v>0</v>
      </c>
      <c r="M40" s="65"/>
      <c r="N40" s="67"/>
      <c r="O40" s="67"/>
      <c r="P40" s="67"/>
      <c r="Q40" s="67"/>
    </row>
    <row r="41" spans="1:17" x14ac:dyDescent="0.25">
      <c r="A41" s="151">
        <f t="shared" si="1"/>
        <v>30</v>
      </c>
      <c r="B41" s="158" t="s">
        <v>148</v>
      </c>
      <c r="C41" s="68"/>
      <c r="D41" s="68"/>
      <c r="E41" s="68"/>
      <c r="F41" s="68"/>
      <c r="G41" s="68"/>
      <c r="H41" s="68"/>
      <c r="I41" s="68"/>
      <c r="J41" s="68"/>
      <c r="K41" s="68"/>
      <c r="L41" s="53">
        <f t="shared" si="0"/>
        <v>0</v>
      </c>
      <c r="M41" s="65"/>
      <c r="N41" s="68"/>
      <c r="O41" s="68"/>
      <c r="P41" s="68"/>
      <c r="Q41" s="68"/>
    </row>
    <row r="42" spans="1:17" x14ac:dyDescent="0.25">
      <c r="A42" s="151">
        <f t="shared" si="1"/>
        <v>31</v>
      </c>
      <c r="B42" s="61" t="s">
        <v>149</v>
      </c>
      <c r="C42" s="67"/>
      <c r="D42" s="67"/>
      <c r="E42" s="67"/>
      <c r="F42" s="67"/>
      <c r="G42" s="67"/>
      <c r="H42" s="67"/>
      <c r="I42" s="67"/>
      <c r="J42" s="67"/>
      <c r="K42" s="67"/>
      <c r="L42" s="53">
        <f t="shared" si="0"/>
        <v>0</v>
      </c>
      <c r="M42" s="65"/>
      <c r="N42" s="67"/>
      <c r="O42" s="67"/>
      <c r="P42" s="67"/>
      <c r="Q42" s="67"/>
    </row>
    <row r="43" spans="1:17" x14ac:dyDescent="0.25">
      <c r="A43" s="151">
        <f t="shared" si="1"/>
        <v>32</v>
      </c>
      <c r="B43" s="158" t="s">
        <v>150</v>
      </c>
      <c r="C43" s="68"/>
      <c r="D43" s="68"/>
      <c r="E43" s="68"/>
      <c r="F43" s="68"/>
      <c r="G43" s="68"/>
      <c r="H43" s="68"/>
      <c r="I43" s="68"/>
      <c r="J43" s="68"/>
      <c r="K43" s="68"/>
      <c r="L43" s="53">
        <f t="shared" si="0"/>
        <v>0</v>
      </c>
      <c r="M43" s="65"/>
      <c r="N43" s="68"/>
      <c r="O43" s="68"/>
      <c r="P43" s="68"/>
      <c r="Q43" s="68"/>
    </row>
    <row r="44" spans="1:17" x14ac:dyDescent="0.25">
      <c r="A44" s="151">
        <f t="shared" si="1"/>
        <v>33</v>
      </c>
      <c r="B44" s="61" t="s">
        <v>151</v>
      </c>
      <c r="C44" s="67"/>
      <c r="D44" s="67"/>
      <c r="E44" s="67"/>
      <c r="F44" s="67"/>
      <c r="G44" s="67"/>
      <c r="H44" s="67"/>
      <c r="I44" s="67"/>
      <c r="J44" s="67"/>
      <c r="K44" s="67"/>
      <c r="L44" s="53">
        <f t="shared" si="0"/>
        <v>0</v>
      </c>
      <c r="M44" s="65"/>
      <c r="N44" s="67"/>
      <c r="O44" s="67"/>
      <c r="P44" s="67"/>
      <c r="Q44" s="67"/>
    </row>
    <row r="45" spans="1:17" x14ac:dyDescent="0.25">
      <c r="A45" s="151">
        <f t="shared" si="1"/>
        <v>34</v>
      </c>
      <c r="B45" s="158" t="s">
        <v>152</v>
      </c>
      <c r="C45" s="68"/>
      <c r="D45" s="68"/>
      <c r="E45" s="68"/>
      <c r="F45" s="68"/>
      <c r="G45" s="68"/>
      <c r="H45" s="68"/>
      <c r="I45" s="68"/>
      <c r="J45" s="68"/>
      <c r="K45" s="68"/>
      <c r="L45" s="53">
        <f t="shared" si="0"/>
        <v>0</v>
      </c>
      <c r="M45" s="65"/>
      <c r="N45" s="68"/>
      <c r="O45" s="68"/>
      <c r="P45" s="68"/>
      <c r="Q45" s="68"/>
    </row>
    <row r="46" spans="1:17" x14ac:dyDescent="0.25">
      <c r="K46"/>
      <c r="L46"/>
      <c r="M46"/>
      <c r="N46"/>
      <c r="O46"/>
      <c r="P46"/>
    </row>
    <row r="47" spans="1:17" x14ac:dyDescent="0.25">
      <c r="M47"/>
      <c r="N47"/>
      <c r="O47"/>
      <c r="P47"/>
    </row>
    <row r="48" spans="1:17" x14ac:dyDescent="0.25">
      <c r="M48"/>
      <c r="N48"/>
      <c r="O48"/>
      <c r="P48"/>
    </row>
  </sheetData>
  <mergeCells count="6">
    <mergeCell ref="N9:Q9"/>
    <mergeCell ref="C8:J8"/>
    <mergeCell ref="A9:B9"/>
    <mergeCell ref="A10:A11"/>
    <mergeCell ref="B10:B11"/>
    <mergeCell ref="N8:Q8"/>
  </mergeCells>
  <phoneticPr fontId="21" type="noConversion"/>
  <pageMargins left="0.70866141732283472" right="0.70866141732283472" top="0.78740157480314965" bottom="0.78740157480314965" header="0.31496062992125984" footer="0.31496062992125984"/>
  <pageSetup paperSize="9" scale="66" fitToHeight="0" orientation="landscape" horizontalDpi="4294967293"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5"/>
  <sheetViews>
    <sheetView workbookViewId="0">
      <selection activeCell="J16" sqref="J16"/>
    </sheetView>
  </sheetViews>
  <sheetFormatPr baseColWidth="10" defaultRowHeight="15" x14ac:dyDescent="0.25"/>
  <cols>
    <col min="1" max="1" width="29.5703125" customWidth="1"/>
    <col min="4" max="4" width="20.85546875" customWidth="1"/>
    <col min="7" max="7" width="25.7109375" customWidth="1"/>
    <col min="10" max="10" width="14.85546875" customWidth="1"/>
    <col min="11" max="11" width="22.28515625" customWidth="1"/>
  </cols>
  <sheetData>
    <row r="1" spans="1:12" ht="18" x14ac:dyDescent="0.25">
      <c r="A1" s="1" t="s">
        <v>67</v>
      </c>
      <c r="B1" s="2"/>
      <c r="C1" s="2"/>
      <c r="D1" s="2"/>
      <c r="E1" s="2"/>
      <c r="F1" s="2"/>
      <c r="G1" s="2"/>
      <c r="H1" s="2"/>
      <c r="I1" s="2"/>
      <c r="J1" s="2"/>
      <c r="K1" s="2"/>
      <c r="L1" s="2"/>
    </row>
    <row r="2" spans="1:12" ht="15.75" thickBot="1" x14ac:dyDescent="0.3">
      <c r="A2" s="3"/>
      <c r="B2" s="2"/>
      <c r="C2" s="2"/>
      <c r="D2" s="2"/>
      <c r="E2" s="2"/>
      <c r="F2" s="2"/>
      <c r="G2" s="2"/>
      <c r="H2" s="2"/>
      <c r="I2" s="2"/>
      <c r="J2" s="2"/>
      <c r="K2" s="2"/>
      <c r="L2" s="2"/>
    </row>
    <row r="3" spans="1:12" x14ac:dyDescent="0.25">
      <c r="A3" s="4" t="s">
        <v>0</v>
      </c>
      <c r="B3" s="5"/>
      <c r="C3" s="5"/>
      <c r="D3" s="6"/>
      <c r="E3" s="2"/>
      <c r="F3" s="2"/>
      <c r="G3" s="2"/>
      <c r="H3" s="2"/>
      <c r="I3" s="2"/>
      <c r="J3" s="2"/>
      <c r="K3" s="2"/>
      <c r="L3" s="2"/>
    </row>
    <row r="4" spans="1:12" ht="15.75" thickBot="1" x14ac:dyDescent="0.3">
      <c r="A4" s="7" t="s">
        <v>1</v>
      </c>
      <c r="B4" s="8"/>
      <c r="C4" s="8"/>
      <c r="D4" s="9"/>
      <c r="E4" s="2"/>
      <c r="F4" s="2"/>
      <c r="G4" s="10" t="s">
        <v>2</v>
      </c>
      <c r="H4" s="11"/>
      <c r="I4" s="11"/>
      <c r="J4" s="12"/>
      <c r="K4" s="86" t="s">
        <v>3</v>
      </c>
      <c r="L4" s="85"/>
    </row>
    <row r="5" spans="1:12" ht="15.75" thickBot="1" x14ac:dyDescent="0.3">
      <c r="A5" s="7" t="s">
        <v>4</v>
      </c>
      <c r="B5" s="8"/>
      <c r="C5" s="8"/>
      <c r="D5" s="9"/>
      <c r="E5" s="2"/>
      <c r="F5" s="2"/>
      <c r="G5" s="13" t="s">
        <v>5</v>
      </c>
      <c r="H5" s="14"/>
      <c r="I5" s="14"/>
      <c r="J5" s="15"/>
      <c r="K5" s="35" t="s">
        <v>6</v>
      </c>
      <c r="L5" s="85"/>
    </row>
    <row r="6" spans="1:12" ht="44.25" thickBot="1" x14ac:dyDescent="0.3">
      <c r="A6" s="16"/>
      <c r="B6" s="17"/>
      <c r="C6" s="17" t="s">
        <v>8</v>
      </c>
      <c r="D6" s="18" t="s">
        <v>9</v>
      </c>
      <c r="E6" s="2"/>
      <c r="F6" s="2"/>
      <c r="G6" s="19"/>
      <c r="H6" s="20" t="s">
        <v>7</v>
      </c>
      <c r="I6" s="21" t="s">
        <v>8</v>
      </c>
      <c r="J6" s="22" t="s">
        <v>10</v>
      </c>
      <c r="K6" s="22" t="s">
        <v>10</v>
      </c>
    </row>
    <row r="7" spans="1:12" ht="15.75" thickBot="1" x14ac:dyDescent="0.3">
      <c r="A7" s="23" t="s">
        <v>34</v>
      </c>
      <c r="B7" s="24"/>
      <c r="C7" s="25" t="str">
        <f t="shared" ref="C7:C15" si="0">IF($D$16&gt;0,D7/$D$16,"0")</f>
        <v>0</v>
      </c>
      <c r="D7" s="87">
        <f>J7+K7</f>
        <v>0</v>
      </c>
      <c r="E7" s="26" t="s">
        <v>11</v>
      </c>
      <c r="F7" s="2"/>
      <c r="G7" s="27" t="s">
        <v>34</v>
      </c>
      <c r="H7" s="28"/>
      <c r="I7" s="29" t="str">
        <f t="shared" ref="I7:I15" si="1">IF($J$16&gt;0,J7/$J$16,"0")</f>
        <v>0</v>
      </c>
      <c r="J7" s="30">
        <f>SUM('1 An+Abreise'!C14:C239)+SUMIF('1 An+Abreise'!F14:F239,"&gt;50")</f>
        <v>0</v>
      </c>
      <c r="K7" s="30">
        <f t="shared" ref="K7:K15" si="2">IF($H$21&gt;0,$K$21/$H$21*J7,0)</f>
        <v>0</v>
      </c>
    </row>
    <row r="8" spans="1:12" ht="15.75" thickBot="1" x14ac:dyDescent="0.3">
      <c r="A8" s="23" t="s">
        <v>17</v>
      </c>
      <c r="B8" s="24"/>
      <c r="C8" s="25" t="str">
        <f t="shared" si="0"/>
        <v>0</v>
      </c>
      <c r="D8" s="87">
        <f t="shared" ref="D8:D15" si="3">J8+K8</f>
        <v>0</v>
      </c>
      <c r="E8" s="26" t="s">
        <v>11</v>
      </c>
      <c r="F8" s="2"/>
      <c r="G8" s="27" t="s">
        <v>17</v>
      </c>
      <c r="H8" s="28"/>
      <c r="I8" s="29" t="str">
        <f t="shared" si="1"/>
        <v>0</v>
      </c>
      <c r="J8" s="30">
        <f>SUM('1 An+Abreise'!E14:E239)+SUMIF('1 An+Abreise'!F14:F239,"&lt;=50")</f>
        <v>0</v>
      </c>
      <c r="K8" s="30">
        <f t="shared" si="2"/>
        <v>0</v>
      </c>
    </row>
    <row r="9" spans="1:12" ht="15.75" thickBot="1" x14ac:dyDescent="0.3">
      <c r="A9" s="23" t="s">
        <v>35</v>
      </c>
      <c r="B9" s="24"/>
      <c r="C9" s="25" t="str">
        <f t="shared" si="0"/>
        <v>0</v>
      </c>
      <c r="D9" s="87">
        <f t="shared" si="3"/>
        <v>0</v>
      </c>
      <c r="E9" s="26" t="s">
        <v>11</v>
      </c>
      <c r="F9" s="2"/>
      <c r="G9" s="27" t="s">
        <v>35</v>
      </c>
      <c r="H9" s="28"/>
      <c r="I9" s="29" t="str">
        <f t="shared" si="1"/>
        <v>0</v>
      </c>
      <c r="J9" s="30">
        <f>SUM('1 An+Abreise'!J14:J239)</f>
        <v>0</v>
      </c>
      <c r="K9" s="30">
        <f t="shared" si="2"/>
        <v>0</v>
      </c>
    </row>
    <row r="10" spans="1:12" ht="15.75" thickBot="1" x14ac:dyDescent="0.3">
      <c r="A10" s="23" t="s">
        <v>36</v>
      </c>
      <c r="B10" s="24"/>
      <c r="C10" s="25" t="str">
        <f t="shared" si="0"/>
        <v>0</v>
      </c>
      <c r="D10" s="87">
        <f t="shared" si="3"/>
        <v>0</v>
      </c>
      <c r="E10" s="26" t="s">
        <v>11</v>
      </c>
      <c r="F10" s="2"/>
      <c r="G10" s="27" t="s">
        <v>36</v>
      </c>
      <c r="H10" s="28"/>
      <c r="I10" s="29" t="str">
        <f t="shared" si="1"/>
        <v>0</v>
      </c>
      <c r="J10" s="30">
        <f>SUM('1 An+Abreise'!K14:K239)</f>
        <v>0</v>
      </c>
      <c r="K10" s="30">
        <f t="shared" si="2"/>
        <v>0</v>
      </c>
    </row>
    <row r="11" spans="1:12" ht="15.75" thickBot="1" x14ac:dyDescent="0.3">
      <c r="A11" s="23"/>
      <c r="B11" s="24"/>
      <c r="C11" s="25"/>
      <c r="D11" s="87"/>
      <c r="E11" s="26"/>
      <c r="F11" s="2"/>
      <c r="G11" s="27"/>
      <c r="H11" s="28"/>
      <c r="I11" s="29"/>
      <c r="J11" s="30"/>
      <c r="K11" s="30"/>
    </row>
    <row r="12" spans="1:12" ht="15.75" thickBot="1" x14ac:dyDescent="0.3">
      <c r="A12" s="23" t="s">
        <v>96</v>
      </c>
      <c r="B12" s="24"/>
      <c r="C12" s="25" t="str">
        <f t="shared" si="0"/>
        <v>0</v>
      </c>
      <c r="D12" s="87">
        <f t="shared" si="3"/>
        <v>0</v>
      </c>
      <c r="E12" s="26" t="s">
        <v>12</v>
      </c>
      <c r="F12" s="2"/>
      <c r="G12" s="27" t="s">
        <v>96</v>
      </c>
      <c r="H12" s="28"/>
      <c r="I12" s="29" t="str">
        <f t="shared" si="1"/>
        <v>0</v>
      </c>
      <c r="J12" s="30">
        <f>SUM('1 An+Abreise'!G14:G239)</f>
        <v>0</v>
      </c>
      <c r="K12" s="30">
        <f t="shared" si="2"/>
        <v>0</v>
      </c>
    </row>
    <row r="13" spans="1:12" ht="15.75" thickBot="1" x14ac:dyDescent="0.3">
      <c r="A13" s="23" t="s">
        <v>37</v>
      </c>
      <c r="B13" s="24"/>
      <c r="C13" s="25" t="str">
        <f t="shared" si="0"/>
        <v>0</v>
      </c>
      <c r="D13" s="87">
        <f t="shared" si="3"/>
        <v>0</v>
      </c>
      <c r="E13" s="26" t="s">
        <v>12</v>
      </c>
      <c r="F13" s="2"/>
      <c r="G13" s="27" t="s">
        <v>37</v>
      </c>
      <c r="H13" s="28"/>
      <c r="I13" s="29" t="str">
        <f t="shared" si="1"/>
        <v>0</v>
      </c>
      <c r="J13" s="30">
        <f>SUM('1 An+Abreise'!H14:H239)</f>
        <v>0</v>
      </c>
      <c r="K13" s="30">
        <f t="shared" si="2"/>
        <v>0</v>
      </c>
    </row>
    <row r="14" spans="1:12" ht="15.75" thickBot="1" x14ac:dyDescent="0.3">
      <c r="A14" s="23" t="s">
        <v>38</v>
      </c>
      <c r="B14" s="24"/>
      <c r="C14" s="25" t="str">
        <f t="shared" si="0"/>
        <v>0</v>
      </c>
      <c r="D14" s="87">
        <f t="shared" si="3"/>
        <v>0</v>
      </c>
      <c r="E14" s="26" t="s">
        <v>12</v>
      </c>
      <c r="F14" s="2"/>
      <c r="G14" s="27" t="s">
        <v>38</v>
      </c>
      <c r="H14" s="28"/>
      <c r="I14" s="29" t="str">
        <f t="shared" si="1"/>
        <v>0</v>
      </c>
      <c r="J14" s="30">
        <f>SUM('1 An+Abreise'!I14:I239)</f>
        <v>0</v>
      </c>
      <c r="K14" s="30">
        <f t="shared" si="2"/>
        <v>0</v>
      </c>
    </row>
    <row r="15" spans="1:12" ht="15.75" thickBot="1" x14ac:dyDescent="0.3">
      <c r="A15" s="23" t="s">
        <v>18</v>
      </c>
      <c r="B15" s="31"/>
      <c r="C15" s="25" t="str">
        <f t="shared" si="0"/>
        <v>0</v>
      </c>
      <c r="D15" s="87">
        <f t="shared" si="3"/>
        <v>0</v>
      </c>
      <c r="E15" s="2"/>
      <c r="F15" s="2"/>
      <c r="G15" s="27" t="s">
        <v>18</v>
      </c>
      <c r="H15" s="81"/>
      <c r="I15" s="29" t="str">
        <f t="shared" si="1"/>
        <v>0</v>
      </c>
      <c r="J15" s="30">
        <f>SUM('1 An+Abreise'!L14:L239)</f>
        <v>0</v>
      </c>
      <c r="K15" s="30">
        <f t="shared" si="2"/>
        <v>0</v>
      </c>
    </row>
    <row r="16" spans="1:12" ht="15.75" thickTop="1" x14ac:dyDescent="0.25">
      <c r="A16" s="32"/>
      <c r="B16" s="33"/>
      <c r="C16" s="34">
        <f>SUM(C7:C15)</f>
        <v>0</v>
      </c>
      <c r="D16" s="88">
        <f>SUMIF(D7:D15,"&gt;0",D7:D15)</f>
        <v>0</v>
      </c>
      <c r="E16" s="2"/>
      <c r="F16" s="2"/>
      <c r="G16" s="82"/>
      <c r="H16" s="83">
        <f>SUM(COUNTIF('1 An+Abreise'!O$14:O$239,"&gt;0"),COUNTIF('1 An+Abreise'!O$14:O$239,"&lt;0"))-H18</f>
        <v>0</v>
      </c>
      <c r="I16" s="36">
        <f>SUM(I7:I15)</f>
        <v>0</v>
      </c>
      <c r="J16" s="37">
        <f>SUM(J7:J15)</f>
        <v>0</v>
      </c>
      <c r="K16" s="37">
        <f>SUMIF(K7:K15,"&gt;0",K7:K15)</f>
        <v>0</v>
      </c>
    </row>
    <row r="17" spans="1:12" x14ac:dyDescent="0.25">
      <c r="A17" s="32"/>
      <c r="B17" s="3"/>
      <c r="C17" s="38"/>
      <c r="D17" s="89"/>
      <c r="E17" s="85"/>
      <c r="F17" s="2"/>
      <c r="G17" s="82"/>
      <c r="H17" s="39"/>
      <c r="I17" s="40"/>
      <c r="J17" s="41"/>
      <c r="K17" s="42"/>
      <c r="L17" s="41"/>
    </row>
    <row r="18" spans="1:12" x14ac:dyDescent="0.25">
      <c r="A18" s="182" t="s">
        <v>93</v>
      </c>
      <c r="B18" s="128">
        <f>'1 An+Abreise'!$H8</f>
        <v>0</v>
      </c>
      <c r="C18" t="s">
        <v>94</v>
      </c>
      <c r="D18" s="183" t="str">
        <f>IF(B18&gt;6,"1",IF(B18&gt;4,"0,75",IF(B18&gt;2,"0,5","0,25")))</f>
        <v>0,25</v>
      </c>
      <c r="E18" s="85" t="s">
        <v>91</v>
      </c>
      <c r="F18" s="2"/>
      <c r="G18" s="142" t="s">
        <v>29</v>
      </c>
      <c r="H18" s="143">
        <f>SUM(COUNTIF('1 An+Abreise'!D$14:D$239,"&gt;0"),COUNTIF('1 An+Abreise'!D$14:D$239,"&lt;0"))</f>
        <v>0</v>
      </c>
      <c r="J18" s="30">
        <f>SUM('1 An+Abreise'!D$9:D$234)</f>
        <v>0</v>
      </c>
      <c r="K18" s="26" t="s">
        <v>12</v>
      </c>
      <c r="L18" s="93"/>
    </row>
    <row r="19" spans="1:12" x14ac:dyDescent="0.25">
      <c r="A19" s="182" t="s">
        <v>92</v>
      </c>
      <c r="B19" s="3"/>
      <c r="C19" s="38"/>
      <c r="D19" s="184">
        <f>'1 An+Abreise'!N8</f>
        <v>0</v>
      </c>
      <c r="E19" s="85" t="s">
        <v>91</v>
      </c>
      <c r="F19" s="2"/>
      <c r="G19" s="167" t="s">
        <v>163</v>
      </c>
      <c r="H19" s="168">
        <f>COUNTIF('1 An+Abreise'!R$14:R$239,"*")</f>
        <v>0</v>
      </c>
      <c r="I19" s="40"/>
      <c r="J19" s="93"/>
      <c r="K19" s="126"/>
      <c r="L19" s="93"/>
    </row>
    <row r="20" spans="1:12" x14ac:dyDescent="0.25">
      <c r="A20" s="180" t="s">
        <v>230</v>
      </c>
      <c r="B20" s="180"/>
      <c r="C20" s="181"/>
      <c r="D20" s="180" t="str">
        <f>IF(D19=0,D18,D19)</f>
        <v>0,25</v>
      </c>
      <c r="E20" s="85" t="s">
        <v>91</v>
      </c>
      <c r="F20" s="2"/>
      <c r="G20" s="2"/>
      <c r="H20" s="2"/>
      <c r="I20" s="44"/>
      <c r="J20" s="2"/>
      <c r="K20" s="45"/>
      <c r="L20" s="45"/>
    </row>
    <row r="21" spans="1:12" ht="33" customHeight="1" x14ac:dyDescent="0.25">
      <c r="A21" s="46" t="s">
        <v>13</v>
      </c>
      <c r="B21" s="47">
        <f>H21+K21</f>
        <v>0</v>
      </c>
      <c r="C21" s="38"/>
      <c r="D21" s="3"/>
      <c r="E21" s="2"/>
      <c r="F21" s="2"/>
      <c r="G21" s="48" t="s">
        <v>14</v>
      </c>
      <c r="H21" s="83">
        <f>H16+H18</f>
        <v>0</v>
      </c>
      <c r="I21" s="50"/>
      <c r="J21" s="120" t="s">
        <v>15</v>
      </c>
      <c r="K21" s="84">
        <f>'1 An+Abreise'!C7-H21</f>
        <v>0</v>
      </c>
    </row>
    <row r="22" spans="1:12" x14ac:dyDescent="0.25">
      <c r="A22" s="2"/>
      <c r="B22" s="2"/>
      <c r="C22" s="2"/>
      <c r="D22" s="2"/>
      <c r="E22" s="2"/>
      <c r="F22" s="2"/>
      <c r="G22" s="52"/>
      <c r="H22" s="52"/>
      <c r="I22" s="52"/>
      <c r="J22" s="2"/>
      <c r="K22" s="45"/>
      <c r="L22" s="2"/>
    </row>
    <row r="24" spans="1:12" x14ac:dyDescent="0.25">
      <c r="B24" t="s">
        <v>84</v>
      </c>
    </row>
    <row r="25" spans="1:12" x14ac:dyDescent="0.25">
      <c r="C25" s="72"/>
    </row>
  </sheetData>
  <pageMargins left="0.7" right="0.7" top="0.78740157499999996" bottom="0.78740157499999996"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9"/>
  <sheetViews>
    <sheetView workbookViewId="0">
      <selection activeCell="D17" sqref="D17"/>
    </sheetView>
  </sheetViews>
  <sheetFormatPr baseColWidth="10" defaultRowHeight="15" x14ac:dyDescent="0.25"/>
  <cols>
    <col min="1" max="1" width="29.5703125" customWidth="1"/>
    <col min="4" max="4" width="20.85546875" customWidth="1"/>
    <col min="7" max="7" width="25.7109375" customWidth="1"/>
    <col min="10" max="10" width="14.85546875" customWidth="1"/>
    <col min="11" max="11" width="22.28515625" customWidth="1"/>
  </cols>
  <sheetData>
    <row r="1" spans="1:12" ht="18" x14ac:dyDescent="0.25">
      <c r="A1" s="1" t="s">
        <v>68</v>
      </c>
      <c r="B1" s="2"/>
      <c r="C1" s="2"/>
      <c r="D1" s="2"/>
      <c r="E1" s="2"/>
      <c r="F1" s="2"/>
      <c r="G1" s="2"/>
      <c r="H1" s="2"/>
      <c r="I1" s="2"/>
      <c r="J1" s="2"/>
      <c r="K1" s="2"/>
      <c r="L1" s="2"/>
    </row>
    <row r="2" spans="1:12" ht="15.75" thickBot="1" x14ac:dyDescent="0.3">
      <c r="A2" s="3"/>
      <c r="B2" s="2"/>
      <c r="C2" s="2"/>
      <c r="D2" s="2"/>
      <c r="E2" s="2"/>
      <c r="F2" s="2"/>
      <c r="G2" s="2"/>
      <c r="H2" s="2"/>
      <c r="I2" s="2"/>
      <c r="J2" s="2"/>
      <c r="K2" s="2"/>
      <c r="L2" s="2"/>
    </row>
    <row r="3" spans="1:12" x14ac:dyDescent="0.25">
      <c r="A3" s="4" t="s">
        <v>0</v>
      </c>
      <c r="B3" s="5"/>
      <c r="C3" s="5"/>
      <c r="D3" s="6"/>
      <c r="E3" s="2"/>
      <c r="F3" s="2"/>
      <c r="G3" s="2"/>
      <c r="H3" s="2"/>
      <c r="I3" s="2"/>
      <c r="J3" s="2"/>
      <c r="K3" s="2"/>
      <c r="L3" s="2"/>
    </row>
    <row r="4" spans="1:12" ht="15.75" thickBot="1" x14ac:dyDescent="0.3">
      <c r="A4" s="7" t="s">
        <v>1</v>
      </c>
      <c r="B4" s="8"/>
      <c r="C4" s="8"/>
      <c r="D4" s="9"/>
      <c r="E4" s="2"/>
      <c r="F4" s="2"/>
      <c r="G4" s="10" t="s">
        <v>2</v>
      </c>
      <c r="H4" s="11"/>
      <c r="I4" s="11"/>
      <c r="J4" s="12"/>
      <c r="K4" s="86" t="s">
        <v>3</v>
      </c>
      <c r="L4" s="85"/>
    </row>
    <row r="5" spans="1:12" ht="15.75" thickBot="1" x14ac:dyDescent="0.3">
      <c r="A5" s="7" t="s">
        <v>4</v>
      </c>
      <c r="B5" s="8"/>
      <c r="C5" s="8"/>
      <c r="D5" s="9"/>
      <c r="E5" s="2"/>
      <c r="F5" s="2"/>
      <c r="G5" s="13" t="s">
        <v>5</v>
      </c>
      <c r="H5" s="14"/>
      <c r="I5" s="14"/>
      <c r="J5" s="15"/>
      <c r="K5" s="35" t="s">
        <v>6</v>
      </c>
      <c r="L5" s="85"/>
    </row>
    <row r="6" spans="1:12" ht="44.25" thickBot="1" x14ac:dyDescent="0.3">
      <c r="A6" s="16"/>
      <c r="B6" s="17"/>
      <c r="C6" s="17" t="s">
        <v>8</v>
      </c>
      <c r="D6" s="18" t="s">
        <v>9</v>
      </c>
      <c r="E6" s="2"/>
      <c r="F6" s="2"/>
      <c r="G6" s="19"/>
      <c r="H6" s="20" t="s">
        <v>7</v>
      </c>
      <c r="I6" s="21" t="s">
        <v>8</v>
      </c>
      <c r="J6" s="22" t="s">
        <v>10</v>
      </c>
      <c r="K6" s="22" t="s">
        <v>10</v>
      </c>
    </row>
    <row r="7" spans="1:12" ht="15.75" thickBot="1" x14ac:dyDescent="0.3">
      <c r="A7" s="23" t="s">
        <v>34</v>
      </c>
      <c r="B7" s="24"/>
      <c r="C7" s="25" t="str">
        <f t="shared" ref="C7:C13" si="0">IF($D$15&gt;0,D7/$D$15,"0")</f>
        <v>0</v>
      </c>
      <c r="D7" s="87">
        <f>J7+K7</f>
        <v>0</v>
      </c>
      <c r="E7" s="26" t="s">
        <v>11</v>
      </c>
      <c r="F7" s="2"/>
      <c r="G7" s="27" t="s">
        <v>34</v>
      </c>
      <c r="H7" s="28"/>
      <c r="I7" s="29" t="str">
        <f t="shared" ref="I7:I13" si="1">IF($J$15&gt;0,J7/$J$15,"0")</f>
        <v>0</v>
      </c>
      <c r="J7" s="30">
        <f>SUM('2 Mob vor Ort'!C12:C232)+SUMIF('2 Mob vor Ort'!C12:C232,"&gt;50")</f>
        <v>0</v>
      </c>
      <c r="K7" s="30">
        <f t="shared" ref="K7:K13" si="2">IF($H$21&gt;0,$K$21/$H$21*J7,0)</f>
        <v>0</v>
      </c>
    </row>
    <row r="8" spans="1:12" ht="15.75" thickBot="1" x14ac:dyDescent="0.3">
      <c r="A8" s="23" t="s">
        <v>17</v>
      </c>
      <c r="B8" s="24"/>
      <c r="C8" s="25" t="str">
        <f t="shared" si="0"/>
        <v>0</v>
      </c>
      <c r="D8" s="87">
        <f t="shared" ref="D8:D13" si="3">J8+K8</f>
        <v>0</v>
      </c>
      <c r="E8" s="26" t="s">
        <v>11</v>
      </c>
      <c r="F8" s="2"/>
      <c r="G8" s="27" t="s">
        <v>17</v>
      </c>
      <c r="H8" s="28"/>
      <c r="I8" s="29" t="str">
        <f t="shared" si="1"/>
        <v>0</v>
      </c>
      <c r="J8" s="30">
        <f>SUM('2 Mob vor Ort'!E12:E232)</f>
        <v>0</v>
      </c>
      <c r="K8" s="30">
        <f t="shared" si="2"/>
        <v>0</v>
      </c>
    </row>
    <row r="9" spans="1:12" ht="15.75" thickBot="1" x14ac:dyDescent="0.3">
      <c r="A9" s="23" t="s">
        <v>35</v>
      </c>
      <c r="B9" s="24"/>
      <c r="C9" s="25" t="str">
        <f t="shared" si="0"/>
        <v>0</v>
      </c>
      <c r="D9" s="87">
        <f t="shared" si="3"/>
        <v>0</v>
      </c>
      <c r="E9" s="26" t="s">
        <v>11</v>
      </c>
      <c r="F9" s="2"/>
      <c r="G9" s="27" t="s">
        <v>35</v>
      </c>
      <c r="H9" s="28"/>
      <c r="I9" s="29" t="str">
        <f t="shared" si="1"/>
        <v>0</v>
      </c>
      <c r="J9" s="30">
        <f>SUM('2 Mob vor Ort'!F12:F232)</f>
        <v>0</v>
      </c>
      <c r="K9" s="30">
        <f t="shared" si="2"/>
        <v>0</v>
      </c>
    </row>
    <row r="10" spans="1:12" x14ac:dyDescent="0.25">
      <c r="A10" s="23" t="s">
        <v>36</v>
      </c>
      <c r="B10" s="24"/>
      <c r="C10" s="25" t="str">
        <f t="shared" si="0"/>
        <v>0</v>
      </c>
      <c r="D10" s="87">
        <f t="shared" si="3"/>
        <v>0</v>
      </c>
      <c r="E10" s="26" t="s">
        <v>11</v>
      </c>
      <c r="F10" s="2"/>
      <c r="G10" s="27" t="s">
        <v>36</v>
      </c>
      <c r="H10" s="28"/>
      <c r="I10" s="29" t="str">
        <f t="shared" si="1"/>
        <v>0</v>
      </c>
      <c r="J10" s="30">
        <f>SUM('2 Mob vor Ort'!G12:G232)</f>
        <v>0</v>
      </c>
      <c r="K10" s="30">
        <f t="shared" si="2"/>
        <v>0</v>
      </c>
    </row>
    <row r="11" spans="1:12" ht="15.75" thickBot="1" x14ac:dyDescent="0.3">
      <c r="A11" s="23"/>
      <c r="B11" s="24"/>
      <c r="C11" s="25"/>
      <c r="D11" s="25"/>
      <c r="E11" s="26"/>
      <c r="F11" s="2"/>
      <c r="G11" s="27"/>
      <c r="H11" s="28"/>
      <c r="I11" s="29"/>
      <c r="J11" s="30"/>
      <c r="K11" s="30">
        <f t="shared" si="2"/>
        <v>0</v>
      </c>
    </row>
    <row r="12" spans="1:12" ht="15.75" thickBot="1" x14ac:dyDescent="0.3">
      <c r="A12" s="23" t="s">
        <v>129</v>
      </c>
      <c r="B12" s="24"/>
      <c r="C12" s="25" t="str">
        <f t="shared" si="0"/>
        <v>0</v>
      </c>
      <c r="D12" s="87">
        <f t="shared" si="3"/>
        <v>0</v>
      </c>
      <c r="E12" s="26" t="s">
        <v>12</v>
      </c>
      <c r="F12" s="2"/>
      <c r="G12" s="27" t="s">
        <v>129</v>
      </c>
      <c r="H12" s="28"/>
      <c r="I12" s="29" t="str">
        <f t="shared" si="1"/>
        <v>0</v>
      </c>
      <c r="J12" s="30">
        <f>SUM('2 Mob vor Ort'!H12:H232)</f>
        <v>0</v>
      </c>
      <c r="K12" s="30">
        <f t="shared" si="2"/>
        <v>0</v>
      </c>
    </row>
    <row r="13" spans="1:12" ht="15.75" thickBot="1" x14ac:dyDescent="0.3">
      <c r="A13" s="23" t="s">
        <v>37</v>
      </c>
      <c r="B13" s="24"/>
      <c r="C13" s="25" t="str">
        <f t="shared" si="0"/>
        <v>0</v>
      </c>
      <c r="D13" s="87">
        <f t="shared" si="3"/>
        <v>0</v>
      </c>
      <c r="E13" s="26" t="s">
        <v>12</v>
      </c>
      <c r="F13" s="2"/>
      <c r="G13" s="27" t="s">
        <v>37</v>
      </c>
      <c r="H13" s="28"/>
      <c r="I13" s="29" t="str">
        <f t="shared" si="1"/>
        <v>0</v>
      </c>
      <c r="J13" s="30">
        <f>SUM('2 Mob vor Ort'!J12:J232)</f>
        <v>0</v>
      </c>
      <c r="K13" s="30">
        <f t="shared" si="2"/>
        <v>0</v>
      </c>
    </row>
    <row r="14" spans="1:12" x14ac:dyDescent="0.25">
      <c r="A14" s="23"/>
      <c r="B14" s="24"/>
      <c r="C14" s="25"/>
      <c r="D14" s="87"/>
      <c r="E14" s="26"/>
      <c r="F14" s="2"/>
      <c r="G14" s="27"/>
      <c r="H14" s="28"/>
      <c r="I14" s="29"/>
      <c r="J14" s="30"/>
      <c r="K14" s="30"/>
    </row>
    <row r="15" spans="1:12" x14ac:dyDescent="0.25">
      <c r="A15" s="32"/>
      <c r="B15" s="33"/>
      <c r="C15" s="34">
        <f>SUM(C7:C14)</f>
        <v>0</v>
      </c>
      <c r="D15" s="88">
        <f>SUMIF(D7:D14,"&gt;0",D7:D14)</f>
        <v>0</v>
      </c>
      <c r="E15" s="2"/>
      <c r="F15" s="2"/>
      <c r="G15" s="82"/>
      <c r="H15" s="91">
        <f>SUM(COUNTIF('2 Mob vor Ort'!K12:K232,"&gt;0"),COUNTIF('2 Mob vor Ort'!K12:K232,"&lt;0"))-H17</f>
        <v>0</v>
      </c>
      <c r="I15" s="36">
        <f>SUM(I7:I14)</f>
        <v>0</v>
      </c>
      <c r="J15" s="37">
        <f>SUM(J7:J14)</f>
        <v>0</v>
      </c>
      <c r="K15" s="37">
        <f>SUMIF(K7:K14,"&gt;0",K7:K14)</f>
        <v>0</v>
      </c>
    </row>
    <row r="16" spans="1:12" x14ac:dyDescent="0.25">
      <c r="A16" s="32"/>
      <c r="B16" s="89"/>
      <c r="C16" s="129"/>
      <c r="D16" s="127"/>
      <c r="E16" s="2"/>
      <c r="F16" s="2"/>
      <c r="G16" s="82"/>
      <c r="H16" s="93"/>
      <c r="I16" s="130"/>
      <c r="J16" s="131"/>
      <c r="K16" s="42"/>
    </row>
    <row r="17" spans="1:12" x14ac:dyDescent="0.25">
      <c r="A17" s="32" t="s">
        <v>97</v>
      </c>
      <c r="B17" s="89"/>
      <c r="C17" s="129"/>
      <c r="D17" s="28"/>
      <c r="E17" s="2" t="s">
        <v>7</v>
      </c>
      <c r="F17" s="2"/>
      <c r="G17" s="27" t="s">
        <v>29</v>
      </c>
      <c r="H17" s="83">
        <f>COUNTIF('2 Mob vor Ort'!I$12:I$232,"&gt;0")</f>
        <v>0</v>
      </c>
      <c r="J17" s="30">
        <f>SUM('2 Mob vor Ort'!I$7:I$227)</f>
        <v>0</v>
      </c>
      <c r="K17" s="26" t="s">
        <v>12</v>
      </c>
    </row>
    <row r="18" spans="1:12" x14ac:dyDescent="0.25">
      <c r="A18" s="144" t="s">
        <v>98</v>
      </c>
      <c r="B18" s="145"/>
      <c r="C18" s="146"/>
      <c r="D18" s="147">
        <f>IF(B21=0,0,D17/B21)</f>
        <v>0</v>
      </c>
      <c r="E18" s="2"/>
      <c r="F18" s="2"/>
      <c r="G18" s="82"/>
      <c r="H18" s="93"/>
      <c r="I18" s="130"/>
      <c r="J18" s="131"/>
      <c r="K18" s="42"/>
    </row>
    <row r="19" spans="1:12" x14ac:dyDescent="0.25">
      <c r="A19" s="32"/>
      <c r="B19" s="3"/>
      <c r="C19" s="38"/>
      <c r="D19" s="89"/>
      <c r="E19" s="85"/>
      <c r="F19" s="2"/>
      <c r="G19" s="82"/>
      <c r="H19" s="39"/>
      <c r="I19" s="40"/>
      <c r="J19" s="41"/>
      <c r="K19" s="42"/>
      <c r="L19" s="41"/>
    </row>
    <row r="20" spans="1:12" x14ac:dyDescent="0.25">
      <c r="A20" s="2"/>
      <c r="B20" s="2"/>
      <c r="C20" s="43"/>
      <c r="D20" s="2"/>
      <c r="E20" s="2"/>
      <c r="F20" s="2"/>
      <c r="G20" s="2"/>
      <c r="H20" s="2"/>
      <c r="I20" s="44"/>
      <c r="J20" s="2"/>
      <c r="K20" s="45"/>
      <c r="L20" s="45"/>
    </row>
    <row r="21" spans="1:12" x14ac:dyDescent="0.25">
      <c r="A21" s="46" t="s">
        <v>13</v>
      </c>
      <c r="B21" s="47">
        <f>H21+K21</f>
        <v>0</v>
      </c>
      <c r="C21" s="38"/>
      <c r="D21" s="3"/>
      <c r="E21" s="2"/>
      <c r="F21" s="2"/>
      <c r="G21" s="48" t="s">
        <v>14</v>
      </c>
      <c r="H21" s="91">
        <f>H15+H17</f>
        <v>0</v>
      </c>
      <c r="I21" s="50"/>
      <c r="J21" s="51" t="s">
        <v>15</v>
      </c>
      <c r="K21" s="84">
        <f>'2 Mob vor Ort'!C6-H21</f>
        <v>0</v>
      </c>
    </row>
    <row r="22" spans="1:12" x14ac:dyDescent="0.25">
      <c r="A22" s="2"/>
      <c r="B22" s="2"/>
      <c r="C22" s="2"/>
      <c r="D22" s="2"/>
      <c r="E22" s="2"/>
      <c r="F22" s="2"/>
      <c r="G22" s="52"/>
      <c r="H22" s="52"/>
      <c r="I22" s="52"/>
      <c r="J22" s="2"/>
      <c r="K22" s="45"/>
      <c r="L22" s="2"/>
    </row>
    <row r="23" spans="1:12" x14ac:dyDescent="0.25">
      <c r="A23" s="2"/>
      <c r="B23" s="2"/>
      <c r="C23" s="2"/>
      <c r="D23" s="2"/>
      <c r="E23" s="2"/>
      <c r="F23" s="2"/>
      <c r="G23" s="52"/>
      <c r="H23" s="52"/>
      <c r="I23" s="52"/>
      <c r="J23" s="2"/>
      <c r="K23" s="2"/>
      <c r="L23" s="2"/>
    </row>
    <row r="24" spans="1:12" x14ac:dyDescent="0.25">
      <c r="A24" s="2"/>
      <c r="B24" s="2"/>
      <c r="C24" s="2"/>
      <c r="D24" s="2"/>
      <c r="E24" s="2"/>
      <c r="F24" s="2"/>
      <c r="G24" s="52"/>
      <c r="H24" s="52"/>
      <c r="I24" s="52"/>
      <c r="J24" s="2"/>
      <c r="K24" s="2"/>
      <c r="L24" s="2"/>
    </row>
    <row r="25" spans="1:12" ht="18" customHeight="1" x14ac:dyDescent="0.25">
      <c r="A25" s="53"/>
      <c r="B25" s="263" t="s">
        <v>16</v>
      </c>
      <c r="C25" s="264"/>
      <c r="D25" s="264"/>
      <c r="E25" s="264"/>
      <c r="F25" s="264"/>
      <c r="G25" s="264"/>
      <c r="H25" s="264"/>
      <c r="I25" s="264"/>
      <c r="J25" s="264"/>
      <c r="K25" s="265"/>
      <c r="L25" s="2"/>
    </row>
    <row r="29" spans="1:12" x14ac:dyDescent="0.25">
      <c r="C29" s="72"/>
    </row>
  </sheetData>
  <mergeCells count="1">
    <mergeCell ref="B25:K25"/>
  </mergeCells>
  <pageMargins left="0.7" right="0.7" top="0.78740157499999996" bottom="0.78740157499999996"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1"/>
  <sheetViews>
    <sheetView topLeftCell="A7" workbookViewId="0">
      <selection activeCell="E15" sqref="E15"/>
    </sheetView>
  </sheetViews>
  <sheetFormatPr baseColWidth="10" defaultRowHeight="15" x14ac:dyDescent="0.25"/>
  <cols>
    <col min="1" max="1" width="29.5703125" customWidth="1"/>
    <col min="4" max="4" width="20.85546875" customWidth="1"/>
    <col min="7" max="7" width="25.7109375" customWidth="1"/>
    <col min="10" max="10" width="14.85546875" customWidth="1"/>
    <col min="11" max="11" width="22.28515625" customWidth="1"/>
  </cols>
  <sheetData>
    <row r="1" spans="1:12" ht="18" x14ac:dyDescent="0.25">
      <c r="A1" s="1" t="s">
        <v>69</v>
      </c>
      <c r="B1" s="2"/>
      <c r="C1" s="2"/>
      <c r="D1" s="2"/>
      <c r="E1" s="2"/>
      <c r="F1" s="2"/>
      <c r="G1" s="2"/>
      <c r="H1" s="2"/>
      <c r="I1" s="2"/>
      <c r="J1" s="2"/>
      <c r="K1" s="2"/>
      <c r="L1" s="2"/>
    </row>
    <row r="2" spans="1:12" ht="15.75" thickBot="1" x14ac:dyDescent="0.3">
      <c r="A2" s="3"/>
      <c r="B2" s="2"/>
      <c r="C2" s="2"/>
      <c r="D2" s="2"/>
      <c r="E2" s="2"/>
      <c r="F2" s="2"/>
      <c r="G2" s="2"/>
      <c r="H2" s="2"/>
      <c r="I2" s="2"/>
      <c r="J2" s="2"/>
      <c r="K2" s="2"/>
      <c r="L2" s="2"/>
    </row>
    <row r="3" spans="1:12" x14ac:dyDescent="0.25">
      <c r="A3" s="4" t="s">
        <v>58</v>
      </c>
      <c r="B3" s="5"/>
      <c r="C3" s="5"/>
      <c r="D3" s="6"/>
      <c r="E3" s="2"/>
      <c r="F3" s="2"/>
      <c r="G3" s="2"/>
      <c r="H3" s="2"/>
      <c r="I3" s="2"/>
      <c r="J3" s="2"/>
      <c r="K3" s="2"/>
      <c r="L3" s="2"/>
    </row>
    <row r="4" spans="1:12" ht="15.75" thickBot="1" x14ac:dyDescent="0.3">
      <c r="A4" s="7" t="s">
        <v>1</v>
      </c>
      <c r="B4" s="8"/>
      <c r="C4" s="8"/>
      <c r="D4" s="9"/>
      <c r="E4" s="2"/>
      <c r="F4" s="2"/>
      <c r="G4" s="10" t="s">
        <v>2</v>
      </c>
      <c r="H4" s="11"/>
      <c r="I4" s="11"/>
      <c r="J4" s="12"/>
      <c r="K4" s="86" t="s">
        <v>3</v>
      </c>
      <c r="L4" s="85"/>
    </row>
    <row r="5" spans="1:12" ht="15.75" thickBot="1" x14ac:dyDescent="0.3">
      <c r="A5" s="7" t="s">
        <v>4</v>
      </c>
      <c r="B5" s="8"/>
      <c r="C5" s="8"/>
      <c r="D5" s="9"/>
      <c r="E5" s="2"/>
      <c r="F5" s="2"/>
      <c r="G5" s="13" t="s">
        <v>5</v>
      </c>
      <c r="H5" s="14"/>
      <c r="I5" s="14"/>
      <c r="J5" s="15"/>
      <c r="K5" s="35" t="s">
        <v>6</v>
      </c>
      <c r="L5" s="85"/>
    </row>
    <row r="6" spans="1:12" ht="44.25" thickBot="1" x14ac:dyDescent="0.3">
      <c r="A6" s="16"/>
      <c r="B6" s="17"/>
      <c r="C6" s="17" t="s">
        <v>8</v>
      </c>
      <c r="D6" s="18" t="s">
        <v>54</v>
      </c>
      <c r="E6" s="2"/>
      <c r="F6" s="2"/>
      <c r="G6" s="19"/>
      <c r="H6" s="20"/>
      <c r="I6" s="21" t="s">
        <v>8</v>
      </c>
      <c r="J6" s="22" t="s">
        <v>54</v>
      </c>
      <c r="K6" s="22" t="s">
        <v>54</v>
      </c>
    </row>
    <row r="7" spans="1:12" ht="15.75" thickBot="1" x14ac:dyDescent="0.3">
      <c r="A7" s="23" t="s">
        <v>229</v>
      </c>
      <c r="B7" s="24"/>
      <c r="C7" s="25" t="str">
        <f t="shared" ref="C7:C15" si="0">IF($D$16&gt;0,D7/$D$16,"0")</f>
        <v>0</v>
      </c>
      <c r="D7" s="87">
        <f>J7+K7</f>
        <v>0</v>
      </c>
      <c r="E7" s="26"/>
      <c r="F7" s="2"/>
      <c r="G7" s="23" t="s">
        <v>229</v>
      </c>
      <c r="H7" s="28"/>
      <c r="I7" s="29" t="str">
        <f t="shared" ref="I7:I15" si="1">IF($J$16&gt;0,J7/$J$16,"0")</f>
        <v>0</v>
      </c>
      <c r="J7" s="30">
        <f>SUM('3 Übernacht'!C11:C227)</f>
        <v>0</v>
      </c>
      <c r="K7" s="30">
        <f t="shared" ref="K7:K15" si="2">IF($H$19&gt;0,$K$19/$H$19*J7,0)</f>
        <v>0</v>
      </c>
    </row>
    <row r="8" spans="1:12" ht="15.75" thickBot="1" x14ac:dyDescent="0.3">
      <c r="A8" s="23" t="s">
        <v>39</v>
      </c>
      <c r="B8" s="24"/>
      <c r="C8" s="25" t="str">
        <f t="shared" si="0"/>
        <v>0</v>
      </c>
      <c r="D8" s="87">
        <f>J8+K8</f>
        <v>0</v>
      </c>
      <c r="E8" s="26"/>
      <c r="F8" s="2"/>
      <c r="G8" s="23" t="s">
        <v>39</v>
      </c>
      <c r="H8" s="28"/>
      <c r="I8" s="29" t="str">
        <f t="shared" si="1"/>
        <v>0</v>
      </c>
      <c r="J8" s="30">
        <f>SUM('3 Übernacht'!D11:D228)</f>
        <v>0</v>
      </c>
      <c r="K8" s="30">
        <f>IF($H$19&gt;0,$K$19/$H$19*J8,0)</f>
        <v>0</v>
      </c>
    </row>
    <row r="9" spans="1:12" ht="15.75" thickBot="1" x14ac:dyDescent="0.3">
      <c r="A9" s="23" t="s">
        <v>40</v>
      </c>
      <c r="B9" s="24"/>
      <c r="C9" s="25" t="str">
        <f t="shared" si="0"/>
        <v>0</v>
      </c>
      <c r="D9" s="87">
        <f t="shared" ref="D9:D15" si="3">J9+K9</f>
        <v>0</v>
      </c>
      <c r="E9" s="26"/>
      <c r="F9" s="2"/>
      <c r="G9" s="23" t="s">
        <v>40</v>
      </c>
      <c r="H9" s="28"/>
      <c r="I9" s="29" t="str">
        <f t="shared" si="1"/>
        <v>0</v>
      </c>
      <c r="J9" s="30">
        <f>SUM('3 Übernacht'!E12:E229)</f>
        <v>0</v>
      </c>
      <c r="K9" s="30">
        <f t="shared" si="2"/>
        <v>0</v>
      </c>
    </row>
    <row r="10" spans="1:12" ht="15.75" thickBot="1" x14ac:dyDescent="0.3">
      <c r="A10" s="23" t="s">
        <v>41</v>
      </c>
      <c r="B10" s="24"/>
      <c r="C10" s="25" t="str">
        <f t="shared" si="0"/>
        <v>0</v>
      </c>
      <c r="D10" s="87">
        <f t="shared" si="3"/>
        <v>0</v>
      </c>
      <c r="E10" s="26"/>
      <c r="F10" s="2"/>
      <c r="G10" s="23" t="s">
        <v>41</v>
      </c>
      <c r="H10" s="28"/>
      <c r="I10" s="29" t="str">
        <f t="shared" si="1"/>
        <v>0</v>
      </c>
      <c r="J10" s="30">
        <f>SUM('3 Übernacht'!F12:F229)</f>
        <v>0</v>
      </c>
      <c r="K10" s="30">
        <f t="shared" si="2"/>
        <v>0</v>
      </c>
    </row>
    <row r="11" spans="1:12" ht="15.75" thickBot="1" x14ac:dyDescent="0.3">
      <c r="A11" s="23" t="s">
        <v>42</v>
      </c>
      <c r="B11" s="24"/>
      <c r="C11" s="25" t="str">
        <f t="shared" si="0"/>
        <v>0</v>
      </c>
      <c r="D11" s="87">
        <f t="shared" si="3"/>
        <v>0</v>
      </c>
      <c r="E11" s="26"/>
      <c r="F11" s="2"/>
      <c r="G11" s="23" t="s">
        <v>42</v>
      </c>
      <c r="H11" s="28"/>
      <c r="I11" s="29" t="str">
        <f t="shared" si="1"/>
        <v>0</v>
      </c>
      <c r="J11" s="30">
        <f>SUM('3 Übernacht'!G12:G229)</f>
        <v>0</v>
      </c>
      <c r="K11" s="30">
        <f t="shared" si="2"/>
        <v>0</v>
      </c>
    </row>
    <row r="12" spans="1:12" ht="15.75" thickBot="1" x14ac:dyDescent="0.3">
      <c r="A12" s="23" t="s">
        <v>44</v>
      </c>
      <c r="B12" s="24"/>
      <c r="C12" s="25" t="str">
        <f t="shared" si="0"/>
        <v>0</v>
      </c>
      <c r="D12" s="87">
        <f t="shared" ref="D12" si="4">J12+K12</f>
        <v>0</v>
      </c>
      <c r="E12" s="26"/>
      <c r="F12" s="2"/>
      <c r="G12" s="27" t="s">
        <v>44</v>
      </c>
      <c r="H12" s="28"/>
      <c r="I12" s="29" t="str">
        <f t="shared" si="1"/>
        <v>0</v>
      </c>
      <c r="J12" s="30">
        <f>SUM('3 Übernacht'!I12:I229)</f>
        <v>0</v>
      </c>
      <c r="K12" s="30">
        <f t="shared" si="2"/>
        <v>0</v>
      </c>
    </row>
    <row r="13" spans="1:12" ht="15.75" thickBot="1" x14ac:dyDescent="0.3">
      <c r="A13" s="23" t="s">
        <v>43</v>
      </c>
      <c r="B13" s="24"/>
      <c r="C13" s="25" t="str">
        <f t="shared" si="0"/>
        <v>0</v>
      </c>
      <c r="D13" s="87">
        <f t="shared" si="3"/>
        <v>0</v>
      </c>
      <c r="E13" s="26"/>
      <c r="F13" s="2"/>
      <c r="G13" s="23" t="s">
        <v>43</v>
      </c>
      <c r="H13" s="28"/>
      <c r="I13" s="29" t="str">
        <f t="shared" si="1"/>
        <v>0</v>
      </c>
      <c r="J13" s="30">
        <f>SUM('3 Übernacht'!H12:H229)</f>
        <v>0</v>
      </c>
      <c r="K13" s="30">
        <f t="shared" si="2"/>
        <v>0</v>
      </c>
    </row>
    <row r="14" spans="1:12" ht="15.75" thickBot="1" x14ac:dyDescent="0.3">
      <c r="A14" s="23" t="s">
        <v>52</v>
      </c>
      <c r="B14" s="24"/>
      <c r="C14" s="25" t="str">
        <f t="shared" si="0"/>
        <v>0</v>
      </c>
      <c r="D14" s="87">
        <f t="shared" si="3"/>
        <v>0</v>
      </c>
      <c r="E14" s="26"/>
      <c r="F14" s="2"/>
      <c r="G14" s="27" t="s">
        <v>52</v>
      </c>
      <c r="H14" s="28"/>
      <c r="I14" s="29" t="str">
        <f t="shared" si="1"/>
        <v>0</v>
      </c>
      <c r="J14" s="30">
        <f>SUM('3 Übernacht'!J12:J229)</f>
        <v>0</v>
      </c>
      <c r="K14" s="30">
        <f t="shared" si="2"/>
        <v>0</v>
      </c>
    </row>
    <row r="15" spans="1:12" x14ac:dyDescent="0.25">
      <c r="A15" s="23" t="s">
        <v>53</v>
      </c>
      <c r="B15" s="24"/>
      <c r="C15" s="25" t="str">
        <f t="shared" si="0"/>
        <v>0</v>
      </c>
      <c r="D15" s="87">
        <f t="shared" si="3"/>
        <v>0</v>
      </c>
      <c r="E15" s="26"/>
      <c r="F15" s="2"/>
      <c r="G15" s="27" t="s">
        <v>53</v>
      </c>
      <c r="H15" s="28"/>
      <c r="I15" s="29" t="str">
        <f t="shared" si="1"/>
        <v>0</v>
      </c>
      <c r="J15" s="30">
        <f>SUM('3 Übernacht'!K12:K229)</f>
        <v>0</v>
      </c>
      <c r="K15" s="30">
        <f t="shared" si="2"/>
        <v>0</v>
      </c>
    </row>
    <row r="16" spans="1:12" x14ac:dyDescent="0.25">
      <c r="A16" s="32"/>
      <c r="B16" s="33"/>
      <c r="C16" s="34">
        <f>SUM(C7:C15)</f>
        <v>0</v>
      </c>
      <c r="D16" s="88">
        <f>SUMIF(D7:D15,"&gt;0",D7:D15)</f>
        <v>0</v>
      </c>
      <c r="E16" s="2"/>
      <c r="F16" s="2"/>
      <c r="G16" s="82"/>
      <c r="H16" s="91">
        <f>'3 Übernacht'!C4</f>
        <v>0</v>
      </c>
      <c r="I16" s="36">
        <f>SUM(I7:I15)</f>
        <v>0</v>
      </c>
      <c r="J16" s="37">
        <f>SUM(J7:J15)</f>
        <v>0</v>
      </c>
      <c r="K16" s="37">
        <f>SUMIF(K7:K15,"&gt;0",K7:K15)</f>
        <v>0</v>
      </c>
    </row>
    <row r="17" spans="1:12" x14ac:dyDescent="0.25">
      <c r="A17" s="32"/>
      <c r="B17" s="89"/>
      <c r="C17" s="129"/>
      <c r="D17" s="127"/>
      <c r="E17" s="2"/>
      <c r="F17" s="2"/>
      <c r="G17" s="82"/>
      <c r="H17" s="133"/>
      <c r="I17" s="130"/>
      <c r="J17" s="131"/>
      <c r="K17" s="42"/>
    </row>
    <row r="18" spans="1:12" x14ac:dyDescent="0.25">
      <c r="A18" s="138" t="s">
        <v>99</v>
      </c>
      <c r="B18" s="139"/>
      <c r="C18" s="140"/>
      <c r="D18" s="141">
        <f>J18</f>
        <v>0</v>
      </c>
      <c r="E18" s="42"/>
      <c r="F18" s="2"/>
      <c r="G18" s="93" t="s">
        <v>99</v>
      </c>
      <c r="H18" s="133"/>
      <c r="I18" s="130"/>
      <c r="J18" s="131">
        <f>IF($H16=0,0,$J16/$H16)</f>
        <v>0</v>
      </c>
      <c r="K18" s="42"/>
    </row>
    <row r="19" spans="1:12" x14ac:dyDescent="0.25">
      <c r="A19" s="46" t="s">
        <v>13</v>
      </c>
      <c r="B19" s="47">
        <f>H19+K19</f>
        <v>0</v>
      </c>
      <c r="C19" s="130"/>
      <c r="D19" s="131"/>
      <c r="E19" s="42"/>
      <c r="F19" s="2"/>
      <c r="G19" s="48" t="s">
        <v>14</v>
      </c>
      <c r="H19" s="49">
        <f>H16</f>
        <v>0</v>
      </c>
      <c r="I19" s="50"/>
      <c r="J19" s="120" t="s">
        <v>100</v>
      </c>
      <c r="K19" s="84">
        <f>'3 Übernacht'!C$5</f>
        <v>0</v>
      </c>
    </row>
    <row r="20" spans="1:12" x14ac:dyDescent="0.25">
      <c r="A20" s="85"/>
      <c r="B20" s="127"/>
      <c r="C20" s="130"/>
      <c r="D20" s="126"/>
      <c r="E20" s="126"/>
      <c r="F20" s="2"/>
      <c r="G20" s="135"/>
      <c r="H20" s="136"/>
      <c r="I20" s="82"/>
      <c r="J20" s="123"/>
      <c r="K20" s="137"/>
    </row>
    <row r="21" spans="1:12" x14ac:dyDescent="0.25">
      <c r="A21" s="32"/>
      <c r="B21" s="3"/>
      <c r="C21" s="38"/>
      <c r="D21" s="89"/>
      <c r="E21" s="85"/>
      <c r="F21" s="2"/>
      <c r="G21" s="135"/>
      <c r="H21" s="136"/>
      <c r="I21" s="82"/>
      <c r="J21" s="123"/>
      <c r="K21" s="137"/>
      <c r="L21" s="41"/>
    </row>
    <row r="22" spans="1:12" ht="15" customHeight="1" x14ac:dyDescent="0.25">
      <c r="A22" s="266" t="s">
        <v>66</v>
      </c>
      <c r="B22" s="267"/>
      <c r="C22" s="267"/>
      <c r="D22" s="267"/>
      <c r="E22" s="85"/>
      <c r="F22" s="2"/>
      <c r="G22" s="268" t="s">
        <v>101</v>
      </c>
      <c r="H22" s="269"/>
      <c r="I22" s="269"/>
      <c r="J22" s="270"/>
      <c r="K22" s="86" t="s">
        <v>3</v>
      </c>
      <c r="L22" s="93"/>
    </row>
    <row r="23" spans="1:12" x14ac:dyDescent="0.25">
      <c r="A23" s="267"/>
      <c r="B23" s="267"/>
      <c r="C23" s="267"/>
      <c r="D23" s="267"/>
      <c r="E23" s="85"/>
      <c r="F23" s="2"/>
      <c r="G23" s="271"/>
      <c r="H23" s="272"/>
      <c r="I23" s="272"/>
      <c r="J23" s="273"/>
      <c r="K23" s="35" t="s">
        <v>6</v>
      </c>
      <c r="L23" s="93"/>
    </row>
    <row r="24" spans="1:12" x14ac:dyDescent="0.25">
      <c r="A24" s="134" t="s">
        <v>101</v>
      </c>
      <c r="B24" s="134"/>
      <c r="C24" s="134"/>
      <c r="D24" s="171">
        <f>J24+K24</f>
        <v>0</v>
      </c>
      <c r="E24" s="85"/>
      <c r="F24" s="2"/>
      <c r="G24" s="123" t="s">
        <v>101</v>
      </c>
      <c r="H24" s="123"/>
      <c r="I24" s="123"/>
      <c r="J24" s="30">
        <f>SUM('3 Übernacht'!M12:M229)</f>
        <v>0</v>
      </c>
      <c r="K24" s="30">
        <f>IF($H$19&gt;0,$K$19/$H$19*J24,0)</f>
        <v>0</v>
      </c>
      <c r="L24" s="93"/>
    </row>
    <row r="25" spans="1:12" ht="15.75" thickBot="1" x14ac:dyDescent="0.3">
      <c r="A25" s="172" t="s">
        <v>102</v>
      </c>
      <c r="B25" s="172"/>
      <c r="C25" s="172"/>
      <c r="D25" s="172">
        <f>IF(B19=0,0,D24/B19)</f>
        <v>0</v>
      </c>
      <c r="E25" s="85"/>
      <c r="F25" s="2"/>
      <c r="G25" s="123"/>
      <c r="H25" s="123"/>
      <c r="I25" s="123"/>
      <c r="J25" s="123"/>
      <c r="K25" s="123"/>
      <c r="L25" s="123"/>
    </row>
    <row r="26" spans="1:12" x14ac:dyDescent="0.25">
      <c r="A26" s="16"/>
      <c r="B26" s="17"/>
      <c r="C26" s="17" t="s">
        <v>8</v>
      </c>
      <c r="D26" s="18" t="s">
        <v>65</v>
      </c>
      <c r="E26" s="85"/>
      <c r="F26" s="2"/>
      <c r="G26" s="16"/>
      <c r="H26" s="17"/>
      <c r="I26" s="21" t="s">
        <v>8</v>
      </c>
      <c r="J26" s="22" t="s">
        <v>65</v>
      </c>
      <c r="K26" s="22" t="s">
        <v>7</v>
      </c>
      <c r="L26" s="93"/>
    </row>
    <row r="27" spans="1:12" x14ac:dyDescent="0.25">
      <c r="A27" s="94" t="s">
        <v>63</v>
      </c>
      <c r="B27" s="95"/>
      <c r="C27" s="96">
        <f>IF($D$30&gt;0,D27/$D$30,0)</f>
        <v>0</v>
      </c>
      <c r="D27" s="97">
        <f>J27+K27</f>
        <v>0</v>
      </c>
      <c r="E27" s="85"/>
      <c r="F27" s="2"/>
      <c r="G27" s="27" t="s">
        <v>63</v>
      </c>
      <c r="H27" s="28"/>
      <c r="I27" s="29">
        <f>IF(J30&gt;0,J27/J30,0)</f>
        <v>0</v>
      </c>
      <c r="J27" s="30">
        <f>SUM('3 Übernacht'!O$12:O$229)</f>
        <v>0</v>
      </c>
      <c r="K27" s="30">
        <f>IF(H$33&gt;0,K$33/(H$33+K$33)*J27,0)</f>
        <v>0</v>
      </c>
      <c r="L27" s="93"/>
    </row>
    <row r="28" spans="1:12" x14ac:dyDescent="0.25">
      <c r="A28" s="94" t="s">
        <v>49</v>
      </c>
      <c r="B28" s="95"/>
      <c r="C28" s="96">
        <f>IF($D$30&gt;0,D28/$D$30,0)</f>
        <v>0</v>
      </c>
      <c r="D28" s="97">
        <f>J28+K28</f>
        <v>0</v>
      </c>
      <c r="E28" s="85"/>
      <c r="F28" s="2"/>
      <c r="G28" s="27" t="s">
        <v>49</v>
      </c>
      <c r="H28" s="28"/>
      <c r="I28" s="29">
        <f>IF(J30&gt;0,J28/J30,0)</f>
        <v>0</v>
      </c>
      <c r="J28" s="30">
        <f>SUM('3 Übernacht'!P$12:P$229)</f>
        <v>0</v>
      </c>
      <c r="K28" s="30">
        <f>IF(H$33&gt;0,K$33/(H$33+K$33)*J28,0)</f>
        <v>0</v>
      </c>
      <c r="L28" s="93"/>
    </row>
    <row r="29" spans="1:12" x14ac:dyDescent="0.25">
      <c r="A29" s="94" t="s">
        <v>64</v>
      </c>
      <c r="B29" s="95"/>
      <c r="C29" s="96">
        <f>IF($D$30&gt;0,D29/$D$30,0)</f>
        <v>0</v>
      </c>
      <c r="D29" s="97">
        <f>J29+K29</f>
        <v>0</v>
      </c>
      <c r="E29" s="85"/>
      <c r="F29" s="2"/>
      <c r="G29" s="27" t="s">
        <v>50</v>
      </c>
      <c r="H29" s="28"/>
      <c r="I29" s="29">
        <f>IF(J30&gt;0,J29/J30,0)</f>
        <v>0</v>
      </c>
      <c r="J29" s="30">
        <f>SUM('3 Übernacht'!Q$12:Q$229)</f>
        <v>0</v>
      </c>
      <c r="K29" s="30">
        <f>IF(H$33&gt;0,K$33/(H$33+K$33)*J29,0)</f>
        <v>0</v>
      </c>
      <c r="L29" s="93"/>
    </row>
    <row r="30" spans="1:12" x14ac:dyDescent="0.25">
      <c r="A30" s="85"/>
      <c r="B30" s="95"/>
      <c r="C30" s="96">
        <f>SUM(C27:C29)</f>
        <v>0</v>
      </c>
      <c r="D30" s="97">
        <f>SUM(D27:D29)</f>
        <v>0</v>
      </c>
      <c r="E30" s="85"/>
      <c r="F30" s="2"/>
      <c r="G30" s="85"/>
      <c r="H30" s="91">
        <f>H16</f>
        <v>0</v>
      </c>
      <c r="I30" s="36">
        <f>SUM(I27:I29)</f>
        <v>0</v>
      </c>
      <c r="J30" s="37">
        <f>SUM(J27:J29)</f>
        <v>0</v>
      </c>
      <c r="K30" s="37">
        <f>SUM(K27:K29)</f>
        <v>0</v>
      </c>
      <c r="L30" s="93"/>
    </row>
    <row r="31" spans="1:12" x14ac:dyDescent="0.25">
      <c r="A31" s="85"/>
      <c r="B31" s="89"/>
      <c r="C31" s="129"/>
      <c r="D31" s="132"/>
      <c r="E31" s="85"/>
      <c r="F31" s="2"/>
      <c r="G31" s="85"/>
      <c r="H31" s="133"/>
      <c r="I31" s="130"/>
      <c r="J31" s="126"/>
      <c r="K31" s="126"/>
      <c r="L31" s="93"/>
    </row>
    <row r="32" spans="1:12" x14ac:dyDescent="0.25">
      <c r="A32" s="85"/>
      <c r="B32" s="89"/>
      <c r="C32" s="129"/>
      <c r="D32" s="132"/>
      <c r="E32" s="2"/>
      <c r="F32" s="2"/>
      <c r="G32" s="85"/>
      <c r="H32" s="133"/>
      <c r="I32" s="44"/>
      <c r="J32" s="45">
        <f>IF($H30=0,0,$J30/$H30)</f>
        <v>0</v>
      </c>
      <c r="K32" s="45"/>
      <c r="L32" s="45"/>
    </row>
    <row r="33" spans="1:12" ht="18" customHeight="1" x14ac:dyDescent="0.25">
      <c r="A33" s="46" t="s">
        <v>13</v>
      </c>
      <c r="B33" s="47">
        <f>H33+K33</f>
        <v>0</v>
      </c>
      <c r="C33" s="38"/>
      <c r="D33" s="3"/>
      <c r="E33" s="2"/>
      <c r="F33" s="2"/>
      <c r="G33" s="85"/>
      <c r="H33" s="49">
        <f>H16</f>
        <v>0</v>
      </c>
      <c r="I33" s="50"/>
      <c r="J33" s="120" t="s">
        <v>100</v>
      </c>
      <c r="K33" s="84">
        <f>'3 Übernacht'!C$5</f>
        <v>0</v>
      </c>
    </row>
    <row r="34" spans="1:12" x14ac:dyDescent="0.25">
      <c r="A34" s="2"/>
      <c r="B34" s="2"/>
      <c r="C34" s="2"/>
      <c r="D34" s="2"/>
      <c r="E34" s="2"/>
      <c r="F34" s="2"/>
      <c r="G34" s="52"/>
      <c r="H34" s="52"/>
      <c r="I34" s="52"/>
      <c r="J34" s="2"/>
      <c r="K34" s="45"/>
      <c r="L34" s="2"/>
    </row>
    <row r="35" spans="1:12" x14ac:dyDescent="0.25">
      <c r="A35" s="2"/>
      <c r="B35" s="2"/>
      <c r="C35" s="2"/>
      <c r="D35" s="2"/>
      <c r="E35" s="2"/>
      <c r="F35" s="2"/>
      <c r="G35" s="52"/>
      <c r="H35" s="52"/>
      <c r="I35" s="52"/>
      <c r="J35" s="2"/>
      <c r="K35" s="2"/>
      <c r="L35" s="2"/>
    </row>
    <row r="36" spans="1:12" x14ac:dyDescent="0.25">
      <c r="A36" s="2"/>
      <c r="B36" s="2"/>
      <c r="C36" s="2"/>
      <c r="D36" s="2"/>
      <c r="E36" s="2"/>
      <c r="F36" s="2"/>
      <c r="G36" s="52"/>
      <c r="H36" s="52"/>
      <c r="I36" s="52"/>
      <c r="J36" s="2"/>
      <c r="K36" s="2"/>
      <c r="L36" s="2"/>
    </row>
    <row r="37" spans="1:12" ht="16.5" customHeight="1" x14ac:dyDescent="0.25">
      <c r="A37" s="53"/>
      <c r="B37" s="263" t="s">
        <v>16</v>
      </c>
      <c r="C37" s="264"/>
      <c r="D37" s="264"/>
      <c r="E37" s="264"/>
      <c r="F37" s="264"/>
      <c r="G37" s="264"/>
      <c r="H37" s="264"/>
      <c r="I37" s="264"/>
      <c r="J37" s="264"/>
      <c r="K37" s="265"/>
      <c r="L37" s="2"/>
    </row>
    <row r="41" spans="1:12" x14ac:dyDescent="0.25">
      <c r="C41" s="72"/>
    </row>
  </sheetData>
  <mergeCells count="3">
    <mergeCell ref="A22:D23"/>
    <mergeCell ref="G22:J23"/>
    <mergeCell ref="B37:K37"/>
  </mergeCells>
  <pageMargins left="0.7" right="0.7" top="0.78740157499999996" bottom="0.78740157499999996"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38FE4-F14C-439B-ABEA-D598E61DD559}">
  <dimension ref="A1:BS2"/>
  <sheetViews>
    <sheetView workbookViewId="0">
      <selection activeCell="A3" sqref="A3:XFD3"/>
    </sheetView>
  </sheetViews>
  <sheetFormatPr baseColWidth="10" defaultRowHeight="15" x14ac:dyDescent="0.25"/>
  <cols>
    <col min="1" max="1" width="13.7109375" customWidth="1"/>
    <col min="12" max="12" width="18.5703125" customWidth="1"/>
  </cols>
  <sheetData>
    <row r="1" spans="1:71" ht="30" x14ac:dyDescent="0.25">
      <c r="A1" s="175" t="s">
        <v>216</v>
      </c>
      <c r="B1" s="177" t="s">
        <v>217</v>
      </c>
      <c r="C1" s="177" t="s">
        <v>218</v>
      </c>
      <c r="D1" s="175" t="s">
        <v>219</v>
      </c>
      <c r="E1" s="178" t="s">
        <v>220</v>
      </c>
      <c r="F1" s="178" t="s">
        <v>221</v>
      </c>
      <c r="G1" s="176" t="s">
        <v>222</v>
      </c>
      <c r="H1" s="176" t="s">
        <v>223</v>
      </c>
      <c r="I1" s="179" t="s">
        <v>224</v>
      </c>
      <c r="J1" s="176" t="s">
        <v>225</v>
      </c>
      <c r="K1" s="176" t="s">
        <v>251</v>
      </c>
      <c r="L1" s="177" t="s">
        <v>226</v>
      </c>
      <c r="M1" s="177" t="s">
        <v>227</v>
      </c>
      <c r="N1" s="175" t="s">
        <v>228</v>
      </c>
      <c r="O1" s="212" t="s">
        <v>254</v>
      </c>
      <c r="P1" s="213" t="s">
        <v>255</v>
      </c>
      <c r="Q1" s="214" t="s">
        <v>256</v>
      </c>
      <c r="R1" s="215" t="s">
        <v>257</v>
      </c>
      <c r="S1" s="216" t="s">
        <v>258</v>
      </c>
      <c r="T1" s="216" t="s">
        <v>259</v>
      </c>
      <c r="U1" s="216" t="s">
        <v>260</v>
      </c>
      <c r="V1" s="217" t="s">
        <v>261</v>
      </c>
      <c r="W1" s="218" t="s">
        <v>262</v>
      </c>
      <c r="X1" s="219" t="s">
        <v>263</v>
      </c>
      <c r="Y1" s="220" t="s">
        <v>264</v>
      </c>
      <c r="Z1" s="219" t="s">
        <v>265</v>
      </c>
      <c r="AA1" s="219" t="s">
        <v>266</v>
      </c>
      <c r="AB1" s="219" t="s">
        <v>267</v>
      </c>
      <c r="AC1" s="219" t="s">
        <v>268</v>
      </c>
      <c r="AD1" s="219" t="s">
        <v>269</v>
      </c>
      <c r="AE1" s="219" t="s">
        <v>270</v>
      </c>
      <c r="AF1" s="219" t="s">
        <v>271</v>
      </c>
      <c r="AG1" s="221" t="s">
        <v>272</v>
      </c>
      <c r="AH1" s="221" t="s">
        <v>273</v>
      </c>
      <c r="AI1" s="221" t="s">
        <v>274</v>
      </c>
      <c r="AJ1" s="221" t="s">
        <v>275</v>
      </c>
      <c r="AK1" s="221" t="s">
        <v>276</v>
      </c>
      <c r="AL1" s="222" t="s">
        <v>277</v>
      </c>
      <c r="AM1" s="223" t="s">
        <v>278</v>
      </c>
      <c r="AN1" s="223" t="s">
        <v>279</v>
      </c>
      <c r="AO1" s="224" t="s">
        <v>280</v>
      </c>
      <c r="AP1" s="225" t="s">
        <v>281</v>
      </c>
      <c r="AQ1" s="226" t="s">
        <v>282</v>
      </c>
      <c r="AR1" s="224" t="s">
        <v>283</v>
      </c>
      <c r="AS1" s="224" t="s">
        <v>284</v>
      </c>
      <c r="AT1" s="224" t="s">
        <v>285</v>
      </c>
      <c r="AU1" s="225" t="s">
        <v>286</v>
      </c>
      <c r="AV1" s="225" t="s">
        <v>287</v>
      </c>
      <c r="AW1" s="225" t="s">
        <v>288</v>
      </c>
      <c r="AX1" s="227" t="s">
        <v>289</v>
      </c>
      <c r="AY1" s="228" t="s">
        <v>290</v>
      </c>
      <c r="AZ1" s="228" t="s">
        <v>291</v>
      </c>
      <c r="BA1" s="228" t="s">
        <v>292</v>
      </c>
      <c r="BB1" s="228" t="s">
        <v>293</v>
      </c>
      <c r="BC1" s="228" t="s">
        <v>294</v>
      </c>
      <c r="BD1" s="228" t="s">
        <v>295</v>
      </c>
      <c r="BE1" s="228" t="s">
        <v>296</v>
      </c>
      <c r="BF1" s="228" t="s">
        <v>297</v>
      </c>
      <c r="BG1" s="228" t="s">
        <v>298</v>
      </c>
      <c r="BH1" s="229" t="s">
        <v>299</v>
      </c>
      <c r="BI1" s="230" t="s">
        <v>300</v>
      </c>
      <c r="BJ1" s="231" t="s">
        <v>301</v>
      </c>
      <c r="BK1" s="232" t="s">
        <v>302</v>
      </c>
      <c r="BL1" s="232" t="s">
        <v>303</v>
      </c>
      <c r="BM1" s="232" t="s">
        <v>304</v>
      </c>
      <c r="BN1" s="232" t="s">
        <v>305</v>
      </c>
      <c r="BO1" s="233" t="s">
        <v>306</v>
      </c>
      <c r="BP1" s="234" t="s">
        <v>307</v>
      </c>
      <c r="BQ1" s="234" t="s">
        <v>308</v>
      </c>
      <c r="BR1" s="234" t="s">
        <v>309</v>
      </c>
      <c r="BS1" s="234" t="s">
        <v>310</v>
      </c>
    </row>
    <row r="2" spans="1:71" x14ac:dyDescent="0.25">
      <c r="A2" s="190"/>
      <c r="B2" s="72">
        <f>'1 An+Abreise'!G6</f>
        <v>0</v>
      </c>
      <c r="C2" s="192">
        <f>'1 An+Abreise'!G2</f>
        <v>0</v>
      </c>
      <c r="D2" s="193"/>
      <c r="E2" s="193">
        <v>1</v>
      </c>
      <c r="F2" s="193">
        <v>1</v>
      </c>
      <c r="G2" s="194">
        <f>'1 An+Abreise'!G4</f>
        <v>0</v>
      </c>
      <c r="H2" s="194">
        <f>IF('1 An+Abreise'!L8&lt;&gt;"",'1 An+Abreise'!L8,G2)</f>
        <v>0</v>
      </c>
      <c r="I2" s="195" t="str">
        <f>'4 AW AnAb'!D20</f>
        <v>0,25</v>
      </c>
      <c r="J2" s="235">
        <f>K2</f>
        <v>0</v>
      </c>
      <c r="K2" s="192">
        <f>'1 An+Abreise'!C7</f>
        <v>0</v>
      </c>
      <c r="L2" s="192">
        <f>'1 An+Abreise'!G3</f>
        <v>0</v>
      </c>
      <c r="M2" s="194"/>
      <c r="N2" s="194"/>
      <c r="O2" s="194"/>
      <c r="P2" s="192">
        <f>'4 AW AnAb'!D7</f>
        <v>0</v>
      </c>
      <c r="Q2" s="192">
        <f>'4 AW AnAb'!D8</f>
        <v>0</v>
      </c>
      <c r="R2" s="192">
        <f>'4 AW AnAb'!D9</f>
        <v>0</v>
      </c>
      <c r="S2" s="192">
        <f>'4 AW AnAb'!D12</f>
        <v>0</v>
      </c>
      <c r="T2" s="192">
        <f>'4 AW AnAb'!D13</f>
        <v>0</v>
      </c>
      <c r="U2" s="192">
        <f>'4 AW AnAb'!D14</f>
        <v>0</v>
      </c>
      <c r="V2" s="192">
        <f>'4 AW AnAb'!D15</f>
        <v>0</v>
      </c>
      <c r="W2" s="194"/>
      <c r="X2" s="196">
        <f>'4 AW AnAb'!J18</f>
        <v>0</v>
      </c>
      <c r="Y2" s="194"/>
      <c r="Z2" s="190"/>
      <c r="AA2" s="190"/>
      <c r="AB2" s="190"/>
      <c r="AC2" s="190"/>
      <c r="AD2" s="190"/>
      <c r="AE2" s="190"/>
      <c r="AF2" s="72">
        <f>'5 AW vorOrt'!D7</f>
        <v>0</v>
      </c>
      <c r="AG2" s="72">
        <f>'5 AW vorOrt'!D8</f>
        <v>0</v>
      </c>
      <c r="AH2" s="72">
        <f>'5 AW vorOrt'!D9</f>
        <v>0</v>
      </c>
      <c r="AI2" s="72">
        <f>'5 AW vorOrt'!D13</f>
        <v>0</v>
      </c>
      <c r="AJ2" s="72">
        <f>'5 AW vorOrt'!D17</f>
        <v>0</v>
      </c>
      <c r="AK2" s="190"/>
      <c r="AL2" s="149">
        <f>'5 AW vorOrt'!J17</f>
        <v>0</v>
      </c>
      <c r="AM2" s="72">
        <f>'4 AW AnAb'!D8</f>
        <v>0</v>
      </c>
      <c r="AN2" s="72">
        <f>'5 AW vorOrt'!D9</f>
        <v>0</v>
      </c>
      <c r="AO2" s="72">
        <f>'5 AW vorOrt'!D13</f>
        <v>0</v>
      </c>
      <c r="AP2" s="72">
        <f>'5 AW vorOrt'!D17</f>
        <v>0</v>
      </c>
      <c r="AQ2" s="190"/>
      <c r="AR2" s="72">
        <f>'5 AW vorOrt'!J17</f>
        <v>0</v>
      </c>
      <c r="AS2" s="190"/>
      <c r="AT2" s="190"/>
      <c r="AU2" s="190"/>
      <c r="AV2" s="190"/>
      <c r="AX2" s="72">
        <f>'6 AW Übern'!D7</f>
        <v>0</v>
      </c>
      <c r="AY2" s="72">
        <f>'6 AW Übern'!D8</f>
        <v>0</v>
      </c>
      <c r="AZ2" s="72">
        <f>'6 AW Übern'!D9</f>
        <v>0</v>
      </c>
      <c r="BA2" s="72">
        <f>'6 AW Übern'!D10</f>
        <v>0</v>
      </c>
      <c r="BB2" s="72">
        <f>'6 AW Übern'!D11</f>
        <v>0</v>
      </c>
      <c r="BC2" s="72">
        <f>'6 AW Übern'!D12</f>
        <v>0</v>
      </c>
      <c r="BD2" s="72">
        <f>'6 AW Übern'!D13</f>
        <v>0</v>
      </c>
      <c r="BE2" s="72">
        <f>'6 AW Übern'!D14</f>
        <v>0</v>
      </c>
      <c r="BF2" s="72">
        <f>'6 AW Übern'!D15</f>
        <v>0</v>
      </c>
      <c r="BG2" s="190"/>
      <c r="BH2">
        <f>'6 AW Übern'!D27</f>
        <v>0</v>
      </c>
      <c r="BI2">
        <f>'6 AW Übern'!D28</f>
        <v>0</v>
      </c>
      <c r="BJ2">
        <f>'6 AW Übern'!D29</f>
        <v>0</v>
      </c>
      <c r="BK2" s="190"/>
      <c r="BL2" s="190"/>
      <c r="BM2" s="190"/>
      <c r="BN2" s="190"/>
      <c r="BO2" s="190"/>
      <c r="BP2" s="190"/>
      <c r="BQ2" s="190"/>
      <c r="BR2" s="190"/>
      <c r="BS2" s="190"/>
    </row>
  </sheetData>
  <pageMargins left="0.7" right="0.7" top="0.78740157499999996" bottom="0.78740157499999996"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55"/>
  <sheetViews>
    <sheetView topLeftCell="A37" workbookViewId="0">
      <selection activeCell="J42" sqref="J42:K42"/>
    </sheetView>
  </sheetViews>
  <sheetFormatPr baseColWidth="10" defaultRowHeight="15" x14ac:dyDescent="0.25"/>
  <sheetData>
    <row r="2" spans="2:5" x14ac:dyDescent="0.25">
      <c r="B2" t="s">
        <v>79</v>
      </c>
    </row>
    <row r="3" spans="2:5" x14ac:dyDescent="0.25">
      <c r="B3" s="119" t="s">
        <v>80</v>
      </c>
      <c r="C3" s="118">
        <v>44635</v>
      </c>
      <c r="D3" t="s">
        <v>81</v>
      </c>
      <c r="E3" t="s">
        <v>85</v>
      </c>
    </row>
    <row r="4" spans="2:5" x14ac:dyDescent="0.25">
      <c r="B4" s="119" t="s">
        <v>82</v>
      </c>
      <c r="C4" s="118">
        <v>44638</v>
      </c>
      <c r="D4" t="s">
        <v>83</v>
      </c>
      <c r="E4" t="s">
        <v>193</v>
      </c>
    </row>
    <row r="5" spans="2:5" x14ac:dyDescent="0.25">
      <c r="B5" s="119" t="s">
        <v>103</v>
      </c>
      <c r="C5" s="118">
        <v>44645</v>
      </c>
      <c r="D5" t="s">
        <v>83</v>
      </c>
      <c r="E5" t="s">
        <v>104</v>
      </c>
    </row>
    <row r="6" spans="2:5" x14ac:dyDescent="0.25">
      <c r="B6" s="119"/>
      <c r="C6" s="118"/>
      <c r="E6" t="s">
        <v>105</v>
      </c>
    </row>
    <row r="7" spans="2:5" x14ac:dyDescent="0.25">
      <c r="B7" s="119" t="s">
        <v>131</v>
      </c>
      <c r="C7" s="118">
        <v>44641</v>
      </c>
      <c r="D7" t="s">
        <v>83</v>
      </c>
      <c r="E7" t="s">
        <v>132</v>
      </c>
    </row>
    <row r="8" spans="2:5" x14ac:dyDescent="0.25">
      <c r="B8" s="119"/>
      <c r="C8" s="118"/>
      <c r="E8" t="s">
        <v>136</v>
      </c>
    </row>
    <row r="9" spans="2:5" x14ac:dyDescent="0.25">
      <c r="B9" s="119" t="s">
        <v>164</v>
      </c>
      <c r="C9" s="118">
        <v>44660</v>
      </c>
      <c r="D9" t="s">
        <v>83</v>
      </c>
      <c r="E9" s="170" t="s">
        <v>183</v>
      </c>
    </row>
    <row r="10" spans="2:5" x14ac:dyDescent="0.25">
      <c r="B10" s="119"/>
      <c r="C10" s="118"/>
      <c r="E10" s="170" t="s">
        <v>171</v>
      </c>
    </row>
    <row r="11" spans="2:5" x14ac:dyDescent="0.25">
      <c r="B11" s="119"/>
      <c r="C11" s="118"/>
      <c r="E11" s="170" t="s">
        <v>184</v>
      </c>
    </row>
    <row r="12" spans="2:5" x14ac:dyDescent="0.25">
      <c r="B12" s="119"/>
      <c r="C12" s="118"/>
      <c r="E12" s="170" t="s">
        <v>169</v>
      </c>
    </row>
    <row r="13" spans="2:5" x14ac:dyDescent="0.25">
      <c r="B13" s="119"/>
      <c r="C13" s="118"/>
      <c r="E13" s="170" t="s">
        <v>170</v>
      </c>
    </row>
    <row r="14" spans="2:5" x14ac:dyDescent="0.25">
      <c r="E14" s="170" t="s">
        <v>185</v>
      </c>
    </row>
    <row r="15" spans="2:5" x14ac:dyDescent="0.25">
      <c r="E15" s="170" t="s">
        <v>181</v>
      </c>
    </row>
    <row r="16" spans="2:5" x14ac:dyDescent="0.25">
      <c r="E16" s="170" t="s">
        <v>182</v>
      </c>
    </row>
    <row r="17" spans="2:5" x14ac:dyDescent="0.25">
      <c r="E17" s="170" t="s">
        <v>186</v>
      </c>
    </row>
    <row r="18" spans="2:5" x14ac:dyDescent="0.25">
      <c r="E18" s="170" t="s">
        <v>187</v>
      </c>
    </row>
    <row r="19" spans="2:5" x14ac:dyDescent="0.25">
      <c r="E19" s="170" t="s">
        <v>188</v>
      </c>
    </row>
    <row r="20" spans="2:5" x14ac:dyDescent="0.25">
      <c r="E20" s="170" t="s">
        <v>165</v>
      </c>
    </row>
    <row r="21" spans="2:5" x14ac:dyDescent="0.25">
      <c r="E21" s="170" t="s">
        <v>189</v>
      </c>
    </row>
    <row r="22" spans="2:5" x14ac:dyDescent="0.25">
      <c r="E22" s="169" t="s">
        <v>166</v>
      </c>
    </row>
    <row r="23" spans="2:5" x14ac:dyDescent="0.25">
      <c r="E23" s="169" t="s">
        <v>167</v>
      </c>
    </row>
    <row r="24" spans="2:5" x14ac:dyDescent="0.25">
      <c r="E24" s="169" t="s">
        <v>168</v>
      </c>
    </row>
    <row r="25" spans="2:5" x14ac:dyDescent="0.25">
      <c r="E25" s="169" t="s">
        <v>172</v>
      </c>
    </row>
    <row r="26" spans="2:5" x14ac:dyDescent="0.25">
      <c r="E26" s="170" t="s">
        <v>190</v>
      </c>
    </row>
    <row r="27" spans="2:5" x14ac:dyDescent="0.25">
      <c r="E27" s="170" t="s">
        <v>191</v>
      </c>
    </row>
    <row r="28" spans="2:5" x14ac:dyDescent="0.25">
      <c r="E28" s="169" t="s">
        <v>192</v>
      </c>
    </row>
    <row r="29" spans="2:5" x14ac:dyDescent="0.25">
      <c r="B29" s="119" t="s">
        <v>197</v>
      </c>
      <c r="C29" s="118">
        <v>44662</v>
      </c>
      <c r="D29" t="s">
        <v>83</v>
      </c>
      <c r="E29" s="170" t="s">
        <v>194</v>
      </c>
    </row>
    <row r="30" spans="2:5" x14ac:dyDescent="0.25">
      <c r="E30" t="s">
        <v>195</v>
      </c>
    </row>
    <row r="31" spans="2:5" x14ac:dyDescent="0.25">
      <c r="E31" s="170" t="s">
        <v>196</v>
      </c>
    </row>
    <row r="32" spans="2:5" x14ac:dyDescent="0.25">
      <c r="B32" s="119" t="s">
        <v>198</v>
      </c>
      <c r="C32" s="118">
        <v>44672</v>
      </c>
      <c r="D32" t="s">
        <v>83</v>
      </c>
      <c r="E32" s="170" t="s">
        <v>199</v>
      </c>
    </row>
    <row r="34" spans="2:6" x14ac:dyDescent="0.25">
      <c r="B34" s="173" t="s">
        <v>207</v>
      </c>
      <c r="C34" s="118">
        <v>44780</v>
      </c>
      <c r="D34" t="s">
        <v>83</v>
      </c>
      <c r="E34" s="170" t="s">
        <v>200</v>
      </c>
    </row>
    <row r="35" spans="2:6" x14ac:dyDescent="0.25">
      <c r="F35" t="s">
        <v>201</v>
      </c>
    </row>
    <row r="36" spans="2:6" x14ac:dyDescent="0.25">
      <c r="F36" t="s">
        <v>202</v>
      </c>
    </row>
    <row r="37" spans="2:6" x14ac:dyDescent="0.25">
      <c r="E37" t="s">
        <v>206</v>
      </c>
    </row>
    <row r="38" spans="2:6" x14ac:dyDescent="0.25">
      <c r="F38" t="s">
        <v>203</v>
      </c>
    </row>
    <row r="39" spans="2:6" x14ac:dyDescent="0.25">
      <c r="F39" t="s">
        <v>204</v>
      </c>
    </row>
    <row r="40" spans="2:6" x14ac:dyDescent="0.25">
      <c r="F40" t="s">
        <v>205</v>
      </c>
    </row>
    <row r="41" spans="2:6" x14ac:dyDescent="0.25">
      <c r="B41" s="173" t="s">
        <v>209</v>
      </c>
      <c r="C41" s="118">
        <v>44813</v>
      </c>
      <c r="D41" t="s">
        <v>83</v>
      </c>
      <c r="E41" t="s">
        <v>210</v>
      </c>
    </row>
    <row r="42" spans="2:6" x14ac:dyDescent="0.25">
      <c r="F42" t="s">
        <v>211</v>
      </c>
    </row>
    <row r="43" spans="2:6" x14ac:dyDescent="0.25">
      <c r="F43" t="s">
        <v>212</v>
      </c>
    </row>
    <row r="45" spans="2:6" x14ac:dyDescent="0.25">
      <c r="B45" s="174" t="s">
        <v>213</v>
      </c>
      <c r="C45" s="118">
        <v>45005</v>
      </c>
      <c r="D45" t="s">
        <v>83</v>
      </c>
      <c r="E45" t="s">
        <v>214</v>
      </c>
      <c r="F45" t="s">
        <v>215</v>
      </c>
    </row>
    <row r="47" spans="2:6" x14ac:dyDescent="0.25">
      <c r="B47" s="174" t="s">
        <v>240</v>
      </c>
      <c r="C47" s="118">
        <v>45261</v>
      </c>
      <c r="D47" t="s">
        <v>83</v>
      </c>
      <c r="E47" t="s">
        <v>241</v>
      </c>
      <c r="F47" t="s">
        <v>242</v>
      </c>
    </row>
    <row r="48" spans="2:6" x14ac:dyDescent="0.25">
      <c r="B48" s="174" t="s">
        <v>245</v>
      </c>
      <c r="C48" s="118">
        <v>45383</v>
      </c>
      <c r="D48" t="s">
        <v>83</v>
      </c>
      <c r="E48">
        <v>6</v>
      </c>
      <c r="F48" t="s">
        <v>246</v>
      </c>
    </row>
    <row r="49" spans="2:6" x14ac:dyDescent="0.25">
      <c r="E49" t="s">
        <v>247</v>
      </c>
      <c r="F49" t="s">
        <v>248</v>
      </c>
    </row>
    <row r="50" spans="2:6" x14ac:dyDescent="0.25">
      <c r="B50" s="174" t="s">
        <v>249</v>
      </c>
      <c r="C50" s="118">
        <v>45397</v>
      </c>
      <c r="E50" t="s">
        <v>250</v>
      </c>
    </row>
    <row r="51" spans="2:6" x14ac:dyDescent="0.25">
      <c r="B51" s="174" t="s">
        <v>252</v>
      </c>
      <c r="C51" s="211">
        <v>45462</v>
      </c>
      <c r="E51" t="s">
        <v>241</v>
      </c>
      <c r="F51" t="s">
        <v>253</v>
      </c>
    </row>
    <row r="53" spans="2:6" x14ac:dyDescent="0.25">
      <c r="B53" s="174" t="s">
        <v>311</v>
      </c>
      <c r="C53" s="211">
        <v>45573</v>
      </c>
      <c r="E53" t="s">
        <v>312</v>
      </c>
      <c r="F53" t="s">
        <v>313</v>
      </c>
    </row>
    <row r="54" spans="2:6" x14ac:dyDescent="0.25">
      <c r="E54" t="s">
        <v>314</v>
      </c>
      <c r="F54" t="s">
        <v>315</v>
      </c>
    </row>
    <row r="55" spans="2:6" x14ac:dyDescent="0.25">
      <c r="E55" t="s">
        <v>316</v>
      </c>
      <c r="F55" t="s">
        <v>317</v>
      </c>
    </row>
  </sheetData>
  <phoneticPr fontId="21" type="noConversion"/>
  <pageMargins left="0.7" right="0.7" top="0.78740157499999996" bottom="0.78740157499999996"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C58F2656B596645947B14BD905EA1B6" ma:contentTypeVersion="6" ma:contentTypeDescription="Ein neues Dokument erstellen." ma:contentTypeScope="" ma:versionID="4ab2b7836e881e4adac1cf680d06fb9d">
  <xsd:schema xmlns:xsd="http://www.w3.org/2001/XMLSchema" xmlns:xs="http://www.w3.org/2001/XMLSchema" xmlns:p="http://schemas.microsoft.com/office/2006/metadata/properties" xmlns:ns2="a2f3bdb0-91d9-4b62-a47a-333641d2071f" xmlns:ns3="b32ae433-cfb6-47ba-8d7d-e67a6d218e12" targetNamespace="http://schemas.microsoft.com/office/2006/metadata/properties" ma:root="true" ma:fieldsID="197d7b7199b354ad114d4d37fc0c6ea7" ns2:_="" ns3:_="">
    <xsd:import namespace="a2f3bdb0-91d9-4b62-a47a-333641d2071f"/>
    <xsd:import namespace="b32ae433-cfb6-47ba-8d7d-e67a6d218e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f3bdb0-91d9-4b62-a47a-333641d207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2ae433-cfb6-47ba-8d7d-e67a6d218e12"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4AC90A-2035-4781-ACAF-ABB309959076}">
  <ds:schemaRefs>
    <ds:schemaRef ds:uri="http://schemas.microsoft.com/office/2006/metadata/properties"/>
    <ds:schemaRef ds:uri="http://schemas.microsoft.com/office/infopath/2007/PartnerControls"/>
    <ds:schemaRef ds:uri="1dd69248-66f9-453d-8211-ae5ae34a4b30"/>
  </ds:schemaRefs>
</ds:datastoreItem>
</file>

<file path=customXml/itemProps2.xml><?xml version="1.0" encoding="utf-8"?>
<ds:datastoreItem xmlns:ds="http://schemas.openxmlformats.org/officeDocument/2006/customXml" ds:itemID="{CD62F142-9636-4391-B2E0-3EB1DEF1F5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f3bdb0-91d9-4b62-a47a-333641d2071f"/>
    <ds:schemaRef ds:uri="b32ae433-cfb6-47ba-8d7d-e67a6d218e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E6442C-9787-4261-BA38-6B13059E2BD4}">
  <ds:schemaRefs>
    <ds:schemaRef ds:uri="http://schemas.microsoft.com/sharepoint/v3/contenttype/forms"/>
  </ds:schemaRefs>
</ds:datastoreItem>
</file>

<file path=docMetadata/LabelInfo.xml><?xml version="1.0" encoding="utf-8"?>
<clbl:labelList xmlns:clbl="http://schemas.microsoft.com/office/2020/mipLabelMetadata">
  <clbl:label id="{6ecfacbe-31ad-493b-8038-696ca31d2afe}" enabled="1" method="Privileged" siteId="{763b2760-45c5-46d3-883e-29705bba49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0 Anleitung</vt:lpstr>
      <vt:lpstr>1 An+Abreise</vt:lpstr>
      <vt:lpstr>2 Mob vor Ort</vt:lpstr>
      <vt:lpstr>3 Übernacht</vt:lpstr>
      <vt:lpstr>4 AW AnAb</vt:lpstr>
      <vt:lpstr>5 AW vorOrt</vt:lpstr>
      <vt:lpstr>6 AW Übern</vt:lpstr>
      <vt:lpstr>9_sum</vt:lpstr>
      <vt:lpstr>Historie</vt:lpstr>
    </vt:vector>
  </TitlesOfParts>
  <Company>msg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Mappe2</dc:title>
  <dc:creator>Christoph Schumacher</dc:creator>
  <cp:lastModifiedBy>Dieter Schönberger</cp:lastModifiedBy>
  <cp:lastPrinted>2022-03-26T12:33:19Z</cp:lastPrinted>
  <dcterms:created xsi:type="dcterms:W3CDTF">2022-02-23T22:06:21Z</dcterms:created>
  <dcterms:modified xsi:type="dcterms:W3CDTF">2024-11-11T16:44:11Z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g_DueDateChanged">
    <vt:filetime>2022-02-23T22:06:21Z</vt:filetime>
  </property>
  <property fmtid="{D5CDD505-2E9C-101B-9397-08002B2CF9AE}" pid="3" name="msg_AssistantVisibility">
    <vt:bool>false</vt:bool>
  </property>
  <property fmtid="{D5CDD505-2E9C-101B-9397-08002B2CF9AE}" pid="4" name="ContentTypeId">
    <vt:lpwstr>0x010100FC58F2656B596645947B14BD905EA1B6</vt:lpwstr>
  </property>
</Properties>
</file>